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Wyverstone Parish Council\Finance\2020-21\"/>
    </mc:Choice>
  </mc:AlternateContent>
  <xr:revisionPtr revIDLastSave="0" documentId="13_ncr:1_{92045F0E-32DB-400E-BCEF-A988296D479A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money in &amp; out" sheetId="1" r:id="rId1"/>
    <sheet name="statement &amp; rec" sheetId="2" r:id="rId2"/>
    <sheet name="balance sheet" sheetId="3" r:id="rId3"/>
    <sheet name="asset register" sheetId="4" r:id="rId4"/>
    <sheet name="risk assessment" sheetId="6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2" l="1"/>
  <c r="L19" i="2"/>
  <c r="K19" i="2"/>
  <c r="I23" i="1"/>
  <c r="C23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G7" i="1"/>
  <c r="G18" i="1"/>
  <c r="G15" i="1"/>
  <c r="I15" i="1" s="1"/>
  <c r="G17" i="1"/>
  <c r="G16" i="1"/>
  <c r="I16" i="1" s="1"/>
  <c r="G14" i="1"/>
  <c r="B15" i="4"/>
  <c r="C9" i="3" l="1"/>
  <c r="A8" i="3"/>
  <c r="F33" i="2" l="1"/>
  <c r="F27" i="2"/>
  <c r="G13" i="1"/>
  <c r="G12" i="1"/>
  <c r="I12" i="1" s="1"/>
  <c r="G11" i="1"/>
  <c r="G10" i="1"/>
  <c r="G9" i="1"/>
  <c r="G8" i="1"/>
  <c r="I35" i="1" l="1"/>
  <c r="G35" i="1"/>
  <c r="B7" i="1" l="1"/>
  <c r="B8" i="1" s="1"/>
  <c r="B9" i="1" s="1"/>
  <c r="B10" i="1" s="1"/>
  <c r="F36" i="2" l="1"/>
  <c r="E16" i="2" l="1"/>
  <c r="E23" i="1" l="1"/>
  <c r="F23" i="1"/>
  <c r="B11" i="2" l="1"/>
  <c r="G6" i="1" l="1"/>
  <c r="G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kate</author>
  </authors>
  <commentList>
    <comment ref="C19" authorId="0" shapeId="0" xr:uid="{82DAF568-1462-4CAA-8C3D-7766105C635F}">
      <text>
        <r>
          <rPr>
            <b/>
            <sz val="9"/>
            <color indexed="81"/>
            <rFont val="Tahoma"/>
            <charset val="1"/>
          </rPr>
          <t>kate:</t>
        </r>
        <r>
          <rPr>
            <sz val="9"/>
            <color indexed="81"/>
            <rFont val="Tahoma"/>
            <charset val="1"/>
          </rPr>
          <t xml:space="preserve">
5748.33 current a/c +
1111.58 savings a/c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kate</author>
  </authors>
  <commentList>
    <comment ref="A6" authorId="0" shapeId="0" xr:uid="{CC1551BC-81F4-474F-89F5-94776A70BE2A}">
      <text>
        <r>
          <rPr>
            <b/>
            <sz val="9"/>
            <color indexed="81"/>
            <rFont val="Tahoma"/>
            <family val="2"/>
          </rPr>
          <t xml:space="preserve">kate:
100509 85.5
100515 143.55
</t>
        </r>
      </text>
    </comment>
    <comment ref="G24" authorId="0" shapeId="0" xr:uid="{E67E667C-0907-4B2D-B520-99F8C6274027}">
      <text>
        <r>
          <rPr>
            <b/>
            <sz val="9"/>
            <color indexed="81"/>
            <rFont val="Tahoma"/>
            <family val="2"/>
          </rPr>
          <t>kate:</t>
        </r>
        <r>
          <rPr>
            <sz val="9"/>
            <color indexed="81"/>
            <rFont val="Tahoma"/>
            <family val="2"/>
          </rPr>
          <t xml:space="preserve">
postage
</t>
        </r>
      </text>
    </comment>
    <comment ref="H31" authorId="0" shapeId="0" xr:uid="{ADDB6585-ACA0-46F7-A307-11A9D087398A}">
      <text>
        <r>
          <rPr>
            <b/>
            <sz val="9"/>
            <color indexed="81"/>
            <rFont val="Tahoma"/>
            <family val="2"/>
          </rPr>
          <t>kate:</t>
        </r>
        <r>
          <rPr>
            <sz val="9"/>
            <color indexed="81"/>
            <rFont val="Tahoma"/>
            <family val="2"/>
          </rPr>
          <t xml:space="preserve">
14 hours @ 8.5
</t>
        </r>
      </text>
    </comment>
    <comment ref="G32" authorId="0" shapeId="0" xr:uid="{D218AD2A-A851-41EA-AEA1-316E70959755}">
      <text>
        <r>
          <rPr>
            <b/>
            <sz val="9"/>
            <color indexed="81"/>
            <rFont val="Tahoma"/>
            <family val="2"/>
          </rPr>
          <t>kate:</t>
        </r>
        <r>
          <rPr>
            <sz val="9"/>
            <color indexed="81"/>
            <rFont val="Tahoma"/>
            <family val="2"/>
          </rPr>
          <t xml:space="preserve">
repairs to sign 30
grassmcutting 300
dog bins 282
</t>
        </r>
      </text>
    </comment>
    <comment ref="G36" authorId="0" shapeId="0" xr:uid="{DDA44997-73D4-4985-BC4F-DB1D14FC9B7A}">
      <text>
        <r>
          <rPr>
            <b/>
            <sz val="9"/>
            <color indexed="81"/>
            <rFont val="Tahoma"/>
            <family val="2"/>
          </rPr>
          <t>kate:</t>
        </r>
        <r>
          <rPr>
            <sz val="9"/>
            <color indexed="81"/>
            <rFont val="Tahoma"/>
            <family val="2"/>
          </rPr>
          <t xml:space="preserve">
cheque not cashed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kate</author>
  </authors>
  <commentList>
    <comment ref="G26" authorId="0" shapeId="0" xr:uid="{06F7B8B7-8C48-426B-9CF4-4C606DAE78C5}">
      <text>
        <r>
          <rPr>
            <b/>
            <sz val="9"/>
            <color indexed="81"/>
            <rFont val="Tahoma"/>
            <family val="2"/>
          </rPr>
          <t>kate:</t>
        </r>
        <r>
          <rPr>
            <sz val="9"/>
            <color indexed="81"/>
            <rFont val="Tahoma"/>
            <family val="2"/>
          </rPr>
          <t xml:space="preserve">
postage
</t>
        </r>
      </text>
    </comment>
    <comment ref="H33" authorId="0" shapeId="0" xr:uid="{759617ED-4002-4A31-925A-72C53355DE15}">
      <text>
        <r>
          <rPr>
            <b/>
            <sz val="9"/>
            <color indexed="81"/>
            <rFont val="Tahoma"/>
            <family val="2"/>
          </rPr>
          <t>kate:</t>
        </r>
        <r>
          <rPr>
            <sz val="9"/>
            <color indexed="81"/>
            <rFont val="Tahoma"/>
            <family val="2"/>
          </rPr>
          <t xml:space="preserve">
14 hours @ 8.5
</t>
        </r>
      </text>
    </comment>
    <comment ref="G34" authorId="0" shapeId="0" xr:uid="{7C8EE9E9-AC61-4661-B8D6-291C9EEE4ACC}">
      <text>
        <r>
          <rPr>
            <b/>
            <sz val="9"/>
            <color indexed="81"/>
            <rFont val="Tahoma"/>
            <family val="2"/>
          </rPr>
          <t>kate:</t>
        </r>
        <r>
          <rPr>
            <sz val="9"/>
            <color indexed="81"/>
            <rFont val="Tahoma"/>
            <family val="2"/>
          </rPr>
          <t xml:space="preserve">
repairs to sign 30
grassmcutting 300
dog bins 282
</t>
        </r>
      </text>
    </comment>
    <comment ref="G38" authorId="0" shapeId="0" xr:uid="{0E9A615B-FBCB-4D47-ACFB-A5705CFAF1BA}">
      <text>
        <r>
          <rPr>
            <b/>
            <sz val="9"/>
            <color indexed="81"/>
            <rFont val="Tahoma"/>
            <family val="2"/>
          </rPr>
          <t>kate:</t>
        </r>
        <r>
          <rPr>
            <sz val="9"/>
            <color indexed="81"/>
            <rFont val="Tahoma"/>
            <family val="2"/>
          </rPr>
          <t xml:space="preserve">
cheque not cashed
</t>
        </r>
      </text>
    </comment>
  </commentList>
</comments>
</file>

<file path=xl/sharedStrings.xml><?xml version="1.0" encoding="utf-8"?>
<sst xmlns="http://schemas.openxmlformats.org/spreadsheetml/2006/main" count="255" uniqueCount="143">
  <si>
    <t>Wyverstone Parish Council</t>
  </si>
  <si>
    <t>precept</t>
  </si>
  <si>
    <t>street lighting</t>
  </si>
  <si>
    <t>date</t>
  </si>
  <si>
    <t>payee</t>
  </si>
  <si>
    <t>details</t>
  </si>
  <si>
    <t xml:space="preserve">cheque no </t>
  </si>
  <si>
    <t>SALC</t>
  </si>
  <si>
    <t>membership fee</t>
  </si>
  <si>
    <t>amount</t>
  </si>
  <si>
    <t>HMRC</t>
  </si>
  <si>
    <t>MSDC</t>
  </si>
  <si>
    <t>net</t>
  </si>
  <si>
    <t>VAT</t>
  </si>
  <si>
    <t>total</t>
  </si>
  <si>
    <t>Barclays</t>
  </si>
  <si>
    <t>grants</t>
  </si>
  <si>
    <t>interest</t>
  </si>
  <si>
    <t>misc</t>
  </si>
  <si>
    <t>VAT reclaim</t>
  </si>
  <si>
    <t>income</t>
  </si>
  <si>
    <t>expenditure</t>
  </si>
  <si>
    <t>salaries</t>
  </si>
  <si>
    <t>professional fees</t>
  </si>
  <si>
    <t>insurance</t>
  </si>
  <si>
    <t>subscriptions</t>
  </si>
  <si>
    <t>training</t>
  </si>
  <si>
    <t>village hall costs</t>
  </si>
  <si>
    <t>maintenance</t>
  </si>
  <si>
    <t>total receipts</t>
  </si>
  <si>
    <t>total payments</t>
  </si>
  <si>
    <t>cheque</t>
  </si>
  <si>
    <t>no</t>
  </si>
  <si>
    <t>total expenditure</t>
  </si>
  <si>
    <t>donations</t>
  </si>
  <si>
    <t>audit fee</t>
  </si>
  <si>
    <t>locality grant</t>
  </si>
  <si>
    <t xml:space="preserve"> </t>
  </si>
  <si>
    <t xml:space="preserve">  </t>
  </si>
  <si>
    <t>emptying of dog/litter bins</t>
  </si>
  <si>
    <t>CIL</t>
  </si>
  <si>
    <t>election</t>
  </si>
  <si>
    <t>ASSETS</t>
  </si>
  <si>
    <t>Barclays current a/c</t>
  </si>
  <si>
    <t>unpresented cheques</t>
  </si>
  <si>
    <t>Barclays deposit a/c</t>
  </si>
  <si>
    <t>annual surplus</t>
  </si>
  <si>
    <t>WYVERSTONE PARISH COUNCIL</t>
  </si>
  <si>
    <t xml:space="preserve">Asset Register </t>
  </si>
  <si>
    <t>description</t>
  </si>
  <si>
    <t>value</t>
  </si>
  <si>
    <t>life buoys</t>
  </si>
  <si>
    <t>notice boards</t>
  </si>
  <si>
    <t>street lights &amp; post x  9</t>
  </si>
  <si>
    <t>village name plates x 3</t>
  </si>
  <si>
    <t>village sign</t>
  </si>
  <si>
    <t>beacon</t>
  </si>
  <si>
    <t>village seats x 3</t>
  </si>
  <si>
    <t>SID</t>
  </si>
  <si>
    <t>grit bins x4</t>
  </si>
  <si>
    <t>Business Risk Assessment 2019/20</t>
  </si>
  <si>
    <t>nature of risk</t>
  </si>
  <si>
    <t>severity</t>
  </si>
  <si>
    <t>likelihood</t>
  </si>
  <si>
    <t>action required</t>
  </si>
  <si>
    <t>Councillors spend outside of their power</t>
  </si>
  <si>
    <t>M</t>
  </si>
  <si>
    <t>L</t>
  </si>
  <si>
    <t>The Council employ a trained clerk to monitor spending projects and advise members</t>
  </si>
  <si>
    <t>Members must be aware that they could be held liable and subject to surcharge</t>
  </si>
  <si>
    <t>In small parishes with low precepts, large overspending would be limited</t>
  </si>
  <si>
    <t>The council not having cash resources to meet</t>
  </si>
  <si>
    <t>obligations or commitments</t>
  </si>
  <si>
    <t>The Council budget carefully for future projects and set the precept accordingly</t>
  </si>
  <si>
    <t>The Council maintain a reserves policy equal to 50% of the precept</t>
  </si>
  <si>
    <t>Members are regularly updated of revenue balances and spend within budgets</t>
  </si>
  <si>
    <t>The council approving a spending programme which</t>
  </si>
  <si>
    <t>A political risk for councillors, and they should be prepared for political consequences</t>
  </si>
  <si>
    <t>results in a large increase in the precept</t>
  </si>
  <si>
    <t>Engagement with parish helps to ensure sustainability in long-term projects</t>
  </si>
  <si>
    <t>Significant increases in precept are limited by statute and require a referendum</t>
  </si>
  <si>
    <t>Fraudulent expenditure by the chairman, or members</t>
  </si>
  <si>
    <t>All expenditure to be authorised at meetings only</t>
  </si>
  <si>
    <t>exerting pressure on the clerk</t>
  </si>
  <si>
    <t>Theft or fraud by the clerk</t>
  </si>
  <si>
    <t>All cheques should be signed by two authorised signatories and counterfoils initialled</t>
  </si>
  <si>
    <t xml:space="preserve">Clerk should not be a signatory to bank accounts.  Clerk is a signatory in order to obtain   </t>
  </si>
  <si>
    <t>bank statements, however will NOT sign cheques.  Second signatory will confirm.</t>
  </si>
  <si>
    <t>Unexpected ongoing costs for capital projects being</t>
  </si>
  <si>
    <t>All such projects must be properly costed and budgeted on a risk basis</t>
  </si>
  <si>
    <t>incurred</t>
  </si>
  <si>
    <t>Councillors should consider whether any decisions made during meetings involve risks which</t>
  </si>
  <si>
    <t>should be added to the risk register</t>
  </si>
  <si>
    <t>Any large project to be intensively managed throughout the programme life-cycle as part of risk</t>
  </si>
  <si>
    <t>management</t>
  </si>
  <si>
    <t>Inadequate insurance cover</t>
  </si>
  <si>
    <t>Asset Register to be reviewed annually and insurance cover adjusted accordingiy</t>
  </si>
  <si>
    <t>Fixed assets being lost through theft, vandalism etc</t>
  </si>
  <si>
    <t>Risk assessed on health &amp; safety risk assessments for each item</t>
  </si>
  <si>
    <t xml:space="preserve">The council fail to identify a risk </t>
  </si>
  <si>
    <t>The council budget sufficiently for adequate training for clerks and councillors</t>
  </si>
  <si>
    <t>Councillors are familiar with the councils accounting procedures</t>
  </si>
  <si>
    <t>Councillors are fully conversant with the councils business procedures</t>
  </si>
  <si>
    <t xml:space="preserve">Inability to carry out financial procedures due to </t>
  </si>
  <si>
    <t xml:space="preserve">In the event of a change of clerk, the Council will ensure there is an approved and appropriate </t>
  </si>
  <si>
    <t>change of clerk</t>
  </si>
  <si>
    <t xml:space="preserve">handover of information, files, records and other relevant documentation to ensure that any </t>
  </si>
  <si>
    <t>incoming clerk can continue the work properly and efficiently</t>
  </si>
  <si>
    <t>income &amp; expenditure for the year ending 31st March 2021</t>
  </si>
  <si>
    <t>SARS</t>
  </si>
  <si>
    <t>CAB</t>
  </si>
  <si>
    <t>donation</t>
  </si>
  <si>
    <t>BACS</t>
  </si>
  <si>
    <t>SCC</t>
  </si>
  <si>
    <t>Trevor Brown</t>
  </si>
  <si>
    <t>Kingfisher Direct</t>
  </si>
  <si>
    <t>grit bin</t>
  </si>
  <si>
    <t>CAS</t>
  </si>
  <si>
    <t>annual statement for period ending 31/03/2021</t>
  </si>
  <si>
    <t>Year 20120/21</t>
  </si>
  <si>
    <t xml:space="preserve">Village Hall </t>
  </si>
  <si>
    <t>hire of village hall</t>
  </si>
  <si>
    <t>street lighting (2019/20)</t>
  </si>
  <si>
    <t>street lighting (2020/21)</t>
  </si>
  <si>
    <t>PAYE</t>
  </si>
  <si>
    <t>clerk</t>
  </si>
  <si>
    <t>salary</t>
  </si>
  <si>
    <t>balance sheet as at 31st March 2021</t>
  </si>
  <si>
    <t>2020/21</t>
  </si>
  <si>
    <t>bank reconcilation for the period 01/04/2020 - 31/03/2021</t>
  </si>
  <si>
    <t>CIL/grant</t>
  </si>
  <si>
    <t>2019/20</t>
  </si>
  <si>
    <t>balance as at 01/04/2020</t>
  </si>
  <si>
    <t>balance as at 31/03/21</t>
  </si>
  <si>
    <t>income for the period 01/04/20120 - 31/03/2021</t>
  </si>
  <si>
    <t>as at 31/03/2021</t>
  </si>
  <si>
    <t>website hosting</t>
  </si>
  <si>
    <t>tree project</t>
  </si>
  <si>
    <t>grass cutting</t>
  </si>
  <si>
    <t>(2019/20)</t>
  </si>
  <si>
    <t>Any fraudulent activity should be identified at the annual internal/external audits</t>
  </si>
  <si>
    <t>As a signatory, clerk can set up agreed payments by BACS but all transactions require second signatory to confirm</t>
  </si>
  <si>
    <t>Risk covered by insurance and audit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</si>
</sst>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2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14" fontId="0" fillId="0" borderId="0" xfId="0" applyNumberFormat="1"/>
    <xf numFmtId="0" fontId="0" fillId="0" borderId="0" xfId="0" applyAlignment="1">
      <alignment horizontal="left"/>
    </xf>
    <xf numFmtId="2" fontId="0" fillId="0" borderId="0" xfId="0" applyNumberForma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0" fillId="0" borderId="0" xfId="0" applyNumberFormat="1"/>
    <xf numFmtId="164" fontId="1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left"/>
    </xf>
    <xf numFmtId="0" fontId="11" fillId="0" borderId="0" xfId="0" applyFont="1"/>
    <xf numFmtId="0" fontId="13" fillId="0" borderId="0" xfId="1" applyFont="1" applyAlignment="1">
      <alignment horizontal="right"/>
    </xf>
    <xf numFmtId="0" fontId="14" fillId="0" borderId="0" xfId="1" applyFont="1"/>
    <xf numFmtId="0" fontId="15" fillId="0" borderId="0" xfId="1" applyFont="1" applyAlignment="1">
      <alignment wrapText="1"/>
    </xf>
    <xf numFmtId="0" fontId="15" fillId="0" borderId="0" xfId="1" applyFont="1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right"/>
    </xf>
    <xf numFmtId="0" fontId="0" fillId="0" borderId="0" xfId="0" applyFont="1"/>
    <xf numFmtId="14" fontId="0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Font="1"/>
    <xf numFmtId="0" fontId="12" fillId="0" borderId="0" xfId="1" applyAlignment="1">
      <alignment wrapText="1"/>
    </xf>
    <xf numFmtId="0" fontId="12" fillId="0" borderId="0" xfId="1"/>
    <xf numFmtId="2" fontId="0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6" fillId="0" borderId="0" xfId="1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12" fillId="0" borderId="0" xfId="1" applyAlignment="1">
      <alignment wrapText="1"/>
    </xf>
    <xf numFmtId="0" fontId="12" fillId="0" borderId="0" xfId="1"/>
    <xf numFmtId="0" fontId="16" fillId="0" borderId="0" xfId="1" applyFont="1" applyAlignment="1">
      <alignment wrapText="1"/>
    </xf>
    <xf numFmtId="14" fontId="17" fillId="0" borderId="0" xfId="0" applyNumberFormat="1" applyFont="1" applyAlignment="1">
      <alignment horizontal="left"/>
    </xf>
    <xf numFmtId="0" fontId="17" fillId="0" borderId="0" xfId="0" applyFont="1"/>
    <xf numFmtId="0" fontId="17" fillId="0" borderId="0" xfId="0" applyFont="1" applyAlignment="1">
      <alignment horizontal="left"/>
    </xf>
    <xf numFmtId="14" fontId="17" fillId="0" borderId="0" xfId="0" applyNumberFormat="1" applyFont="1"/>
  </cellXfs>
  <cellStyles count="2">
    <cellStyle name="Normal" xfId="0" builtinId="0"/>
    <cellStyle name="Normal 2" xfId="1" xr:uid="{D069E014-9BA9-4DCD-9603-FF0D339DF9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opLeftCell="A22" workbookViewId="0">
      <selection activeCell="A34" sqref="A34:G34"/>
    </sheetView>
  </sheetViews>
  <sheetFormatPr defaultRowHeight="15" x14ac:dyDescent="0.25"/>
  <cols>
    <col min="1" max="1" width="10.5703125" customWidth="1"/>
    <col min="2" max="2" width="11.85546875" customWidth="1"/>
    <col min="3" max="3" width="26.140625" customWidth="1"/>
    <col min="4" max="4" width="27.140625" customWidth="1"/>
    <col min="9" max="9" width="9.85546875" customWidth="1"/>
  </cols>
  <sheetData>
    <row r="1" spans="1:10" ht="18" x14ac:dyDescent="0.25">
      <c r="A1" s="4" t="s">
        <v>0</v>
      </c>
    </row>
    <row r="2" spans="1:10" x14ac:dyDescent="0.25">
      <c r="A2" s="51" t="s">
        <v>108</v>
      </c>
      <c r="B2" s="51"/>
      <c r="C2" s="51"/>
      <c r="D2" s="51"/>
      <c r="E2" s="51"/>
      <c r="F2" s="51"/>
      <c r="G2" s="51"/>
    </row>
    <row r="3" spans="1:10" x14ac:dyDescent="0.25">
      <c r="A3" s="8" t="s">
        <v>21</v>
      </c>
      <c r="B3" s="8"/>
      <c r="C3" s="8"/>
      <c r="D3" s="8"/>
      <c r="E3" s="8"/>
      <c r="F3" s="8"/>
      <c r="G3" s="8"/>
    </row>
    <row r="4" spans="1:10" x14ac:dyDescent="0.25">
      <c r="A4" s="3" t="s">
        <v>3</v>
      </c>
      <c r="B4" s="3" t="s">
        <v>6</v>
      </c>
      <c r="C4" s="2" t="s">
        <v>4</v>
      </c>
      <c r="D4" s="2" t="s">
        <v>5</v>
      </c>
      <c r="E4" s="52" t="s">
        <v>9</v>
      </c>
      <c r="F4" s="53"/>
      <c r="G4" s="53"/>
      <c r="H4" s="2"/>
    </row>
    <row r="5" spans="1:10" x14ac:dyDescent="0.25">
      <c r="A5" s="41"/>
      <c r="B5" s="3"/>
      <c r="C5" s="2"/>
      <c r="D5" s="2"/>
      <c r="E5" s="2" t="s">
        <v>12</v>
      </c>
      <c r="F5" s="1" t="s">
        <v>13</v>
      </c>
      <c r="G5" s="2" t="s">
        <v>14</v>
      </c>
      <c r="H5" s="2"/>
      <c r="I5" s="13" t="s">
        <v>139</v>
      </c>
    </row>
    <row r="6" spans="1:10" x14ac:dyDescent="0.25">
      <c r="A6" s="42">
        <v>43948</v>
      </c>
      <c r="B6" s="16">
        <v>100532</v>
      </c>
      <c r="C6" s="6" t="s">
        <v>113</v>
      </c>
      <c r="D6" s="6" t="s">
        <v>122</v>
      </c>
      <c r="E6" s="19">
        <v>237.59</v>
      </c>
      <c r="F6" s="19">
        <v>47.52</v>
      </c>
      <c r="G6" s="19">
        <f t="shared" ref="G6:I18" si="0">E6+F6</f>
        <v>285.11</v>
      </c>
      <c r="H6" s="19"/>
      <c r="I6" s="34">
        <v>0</v>
      </c>
    </row>
    <row r="7" spans="1:10" x14ac:dyDescent="0.25">
      <c r="A7" s="42">
        <v>43948</v>
      </c>
      <c r="B7" s="16">
        <f>B6+1</f>
        <v>100533</v>
      </c>
      <c r="C7" s="6" t="s">
        <v>11</v>
      </c>
      <c r="D7" s="6" t="s">
        <v>39</v>
      </c>
      <c r="E7" s="19">
        <v>283.25</v>
      </c>
      <c r="F7" s="19">
        <v>56.65</v>
      </c>
      <c r="G7" s="39">
        <f t="shared" si="0"/>
        <v>339.9</v>
      </c>
      <c r="H7" s="19"/>
      <c r="I7" s="34">
        <v>330</v>
      </c>
    </row>
    <row r="8" spans="1:10" x14ac:dyDescent="0.25">
      <c r="A8" s="42">
        <v>43948</v>
      </c>
      <c r="B8" s="16">
        <f>B7+1</f>
        <v>100534</v>
      </c>
      <c r="C8" s="6" t="s">
        <v>7</v>
      </c>
      <c r="D8" s="6" t="s">
        <v>8</v>
      </c>
      <c r="E8" s="19">
        <v>185.43</v>
      </c>
      <c r="F8" s="19">
        <v>0</v>
      </c>
      <c r="G8" s="19">
        <f t="shared" si="0"/>
        <v>185.43</v>
      </c>
      <c r="H8" s="19"/>
      <c r="I8" s="34">
        <v>180.76</v>
      </c>
      <c r="J8" s="14"/>
    </row>
    <row r="9" spans="1:10" x14ac:dyDescent="0.25">
      <c r="A9" s="42">
        <v>43948</v>
      </c>
      <c r="B9" s="34">
        <f>B8+1</f>
        <v>100535</v>
      </c>
      <c r="C9" s="6" t="s">
        <v>109</v>
      </c>
      <c r="D9" s="6" t="s">
        <v>111</v>
      </c>
      <c r="E9" s="19">
        <v>100</v>
      </c>
      <c r="F9" s="34">
        <v>0</v>
      </c>
      <c r="G9" s="19">
        <f t="shared" si="0"/>
        <v>100</v>
      </c>
      <c r="H9" s="19"/>
      <c r="I9" s="34">
        <v>0</v>
      </c>
    </row>
    <row r="10" spans="1:10" x14ac:dyDescent="0.25">
      <c r="A10" s="42">
        <v>43948</v>
      </c>
      <c r="B10" s="34">
        <f>B9+1</f>
        <v>100536</v>
      </c>
      <c r="C10" s="6" t="s">
        <v>110</v>
      </c>
      <c r="D10" s="6" t="s">
        <v>111</v>
      </c>
      <c r="E10" s="19">
        <v>100</v>
      </c>
      <c r="F10" s="34">
        <v>0</v>
      </c>
      <c r="G10" s="19">
        <f t="shared" si="0"/>
        <v>100</v>
      </c>
      <c r="H10" s="19"/>
      <c r="I10" s="34">
        <v>0</v>
      </c>
    </row>
    <row r="11" spans="1:10" x14ac:dyDescent="0.25">
      <c r="A11" s="42">
        <v>44059</v>
      </c>
      <c r="B11" s="16" t="s">
        <v>112</v>
      </c>
      <c r="C11" s="6" t="s">
        <v>114</v>
      </c>
      <c r="D11" s="6" t="s">
        <v>35</v>
      </c>
      <c r="E11" s="19">
        <v>75</v>
      </c>
      <c r="F11" s="34">
        <v>0</v>
      </c>
      <c r="G11" s="19">
        <f t="shared" si="0"/>
        <v>75</v>
      </c>
      <c r="H11" s="19"/>
      <c r="I11" s="34">
        <v>98.4</v>
      </c>
    </row>
    <row r="12" spans="1:10" x14ac:dyDescent="0.25">
      <c r="A12" s="42">
        <v>44109</v>
      </c>
      <c r="B12" s="34" t="s">
        <v>112</v>
      </c>
      <c r="C12" s="6" t="s">
        <v>117</v>
      </c>
      <c r="D12" s="6" t="s">
        <v>24</v>
      </c>
      <c r="E12" s="19">
        <v>216.53</v>
      </c>
      <c r="F12" s="34">
        <v>0</v>
      </c>
      <c r="G12" s="19">
        <f t="shared" si="0"/>
        <v>216.53</v>
      </c>
      <c r="H12" s="19"/>
      <c r="I12" s="34">
        <f t="shared" si="0"/>
        <v>216.53</v>
      </c>
    </row>
    <row r="13" spans="1:10" x14ac:dyDescent="0.25">
      <c r="A13" s="42">
        <v>44202</v>
      </c>
      <c r="B13" s="34" t="s">
        <v>112</v>
      </c>
      <c r="C13" s="6" t="s">
        <v>115</v>
      </c>
      <c r="D13" s="6" t="s">
        <v>116</v>
      </c>
      <c r="E13" s="34">
        <v>71.39</v>
      </c>
      <c r="F13" s="17">
        <v>14.28</v>
      </c>
      <c r="G13" s="19">
        <f t="shared" si="0"/>
        <v>85.67</v>
      </c>
      <c r="H13" s="19"/>
      <c r="I13" s="34">
        <v>287.95</v>
      </c>
    </row>
    <row r="14" spans="1:10" x14ac:dyDescent="0.25">
      <c r="A14" s="42">
        <v>44274</v>
      </c>
      <c r="B14" s="34" t="s">
        <v>112</v>
      </c>
      <c r="C14" s="6" t="s">
        <v>120</v>
      </c>
      <c r="D14" s="6" t="s">
        <v>121</v>
      </c>
      <c r="E14" s="19">
        <v>47.25</v>
      </c>
      <c r="F14" s="19">
        <v>0</v>
      </c>
      <c r="G14" s="19">
        <f t="shared" si="0"/>
        <v>47.25</v>
      </c>
      <c r="H14" s="19"/>
      <c r="I14" s="34">
        <v>94.5</v>
      </c>
    </row>
    <row r="15" spans="1:10" x14ac:dyDescent="0.25">
      <c r="A15" s="42">
        <v>44274</v>
      </c>
      <c r="B15" s="34" t="s">
        <v>112</v>
      </c>
      <c r="C15" s="6" t="s">
        <v>125</v>
      </c>
      <c r="D15" s="6" t="s">
        <v>126</v>
      </c>
      <c r="E15" s="36">
        <v>800</v>
      </c>
      <c r="F15" s="36">
        <v>0</v>
      </c>
      <c r="G15" s="36">
        <f t="shared" si="0"/>
        <v>800</v>
      </c>
      <c r="H15" s="19"/>
      <c r="I15" s="34">
        <f t="shared" si="0"/>
        <v>800</v>
      </c>
    </row>
    <row r="16" spans="1:10" x14ac:dyDescent="0.25">
      <c r="A16" s="42">
        <v>44274</v>
      </c>
      <c r="B16" s="34" t="s">
        <v>112</v>
      </c>
      <c r="C16" s="6" t="s">
        <v>10</v>
      </c>
      <c r="D16" s="6" t="s">
        <v>124</v>
      </c>
      <c r="E16" s="19">
        <v>200</v>
      </c>
      <c r="F16" s="19">
        <v>0</v>
      </c>
      <c r="G16" s="19">
        <f t="shared" si="0"/>
        <v>200</v>
      </c>
      <c r="H16" s="19"/>
      <c r="I16" s="34">
        <f t="shared" si="0"/>
        <v>200</v>
      </c>
    </row>
    <row r="17" spans="1:9" x14ac:dyDescent="0.25">
      <c r="A17" s="42">
        <v>44274</v>
      </c>
      <c r="B17" s="34" t="s">
        <v>112</v>
      </c>
      <c r="C17" s="6" t="s">
        <v>113</v>
      </c>
      <c r="D17" s="6" t="s">
        <v>123</v>
      </c>
      <c r="E17" s="19">
        <v>256.25</v>
      </c>
      <c r="F17" s="17">
        <v>51.26</v>
      </c>
      <c r="G17" s="36">
        <f t="shared" si="0"/>
        <v>307.51</v>
      </c>
      <c r="H17" s="19"/>
      <c r="I17" s="34">
        <v>0</v>
      </c>
    </row>
    <row r="18" spans="1:9" x14ac:dyDescent="0.25">
      <c r="A18" s="42">
        <v>44274</v>
      </c>
      <c r="B18" s="37" t="s">
        <v>112</v>
      </c>
      <c r="C18" s="6" t="s">
        <v>120</v>
      </c>
      <c r="D18" s="6" t="s">
        <v>111</v>
      </c>
      <c r="E18" s="19">
        <v>1000</v>
      </c>
      <c r="F18" s="19">
        <v>0</v>
      </c>
      <c r="G18" s="37">
        <f t="shared" si="0"/>
        <v>1000</v>
      </c>
      <c r="H18" s="19"/>
      <c r="I18" s="34">
        <v>0</v>
      </c>
    </row>
    <row r="19" spans="1:9" x14ac:dyDescent="0.25">
      <c r="A19" s="42"/>
      <c r="B19" s="44"/>
      <c r="C19" s="6"/>
      <c r="D19" s="6" t="s">
        <v>136</v>
      </c>
      <c r="E19" s="44"/>
      <c r="F19" s="44"/>
      <c r="G19" s="44"/>
      <c r="H19" s="44"/>
      <c r="I19" s="44">
        <v>60</v>
      </c>
    </row>
    <row r="20" spans="1:9" x14ac:dyDescent="0.25">
      <c r="A20" s="42"/>
      <c r="B20" s="44"/>
      <c r="C20" s="6"/>
      <c r="D20" s="6" t="s">
        <v>137</v>
      </c>
      <c r="E20" s="44"/>
      <c r="F20" s="44"/>
      <c r="G20" s="44"/>
      <c r="H20" s="44"/>
      <c r="I20" s="44">
        <v>851.5</v>
      </c>
    </row>
    <row r="21" spans="1:9" x14ac:dyDescent="0.25">
      <c r="A21" s="35"/>
      <c r="B21" s="34"/>
      <c r="C21" s="6"/>
      <c r="D21" s="6" t="s">
        <v>138</v>
      </c>
      <c r="E21" s="19"/>
      <c r="F21" s="19"/>
      <c r="G21" s="19"/>
      <c r="H21" s="19"/>
      <c r="I21" s="34">
        <v>372</v>
      </c>
    </row>
    <row r="22" spans="1:9" x14ac:dyDescent="0.25">
      <c r="A22" s="11"/>
      <c r="B22" s="19"/>
      <c r="C22" s="6"/>
      <c r="D22" s="6" t="s">
        <v>18</v>
      </c>
      <c r="E22" s="19"/>
      <c r="F22" s="19"/>
      <c r="G22" s="19"/>
      <c r="H22" s="19"/>
      <c r="I22" s="34">
        <v>429.78</v>
      </c>
    </row>
    <row r="23" spans="1:9" x14ac:dyDescent="0.25">
      <c r="A23" s="5"/>
      <c r="B23" s="1"/>
      <c r="C23" s="6"/>
      <c r="D23" s="10" t="s">
        <v>33</v>
      </c>
      <c r="E23" s="17">
        <f>SUM(E6:E21)</f>
        <v>3572.69</v>
      </c>
      <c r="F23" s="17">
        <f>SUM(F6:F21)</f>
        <v>169.71</v>
      </c>
      <c r="G23" s="20">
        <f>SUM(G6:G21)</f>
        <v>3742.4000000000005</v>
      </c>
      <c r="H23" s="19"/>
      <c r="I23" s="48">
        <f>SUM(I6:I22)</f>
        <v>3921.42</v>
      </c>
    </row>
    <row r="24" spans="1:9" x14ac:dyDescent="0.25">
      <c r="A24" s="3"/>
      <c r="B24" s="1"/>
    </row>
    <row r="25" spans="1:9" x14ac:dyDescent="0.25">
      <c r="A25" s="51" t="s">
        <v>20</v>
      </c>
      <c r="B25" s="51"/>
      <c r="C25" s="51"/>
      <c r="D25" s="51"/>
      <c r="E25" s="51"/>
      <c r="F25" s="51"/>
      <c r="G25" s="51"/>
    </row>
    <row r="26" spans="1:9" x14ac:dyDescent="0.25">
      <c r="A26" s="5">
        <v>43936</v>
      </c>
      <c r="C26" t="s">
        <v>11</v>
      </c>
      <c r="D26" t="s">
        <v>1</v>
      </c>
      <c r="F26" s="6"/>
      <c r="G26" s="6">
        <v>1615</v>
      </c>
      <c r="I26" s="14">
        <v>1591</v>
      </c>
    </row>
    <row r="27" spans="1:9" x14ac:dyDescent="0.25">
      <c r="A27" s="5"/>
      <c r="C27" t="s">
        <v>11</v>
      </c>
      <c r="D27" t="s">
        <v>130</v>
      </c>
      <c r="F27" s="6"/>
      <c r="G27" s="6">
        <v>0</v>
      </c>
      <c r="I27" s="40">
        <v>411.6</v>
      </c>
    </row>
    <row r="28" spans="1:9" x14ac:dyDescent="0.25">
      <c r="A28" s="5"/>
      <c r="C28" t="s">
        <v>11</v>
      </c>
      <c r="D28" t="s">
        <v>36</v>
      </c>
      <c r="F28" s="6"/>
      <c r="G28" s="6">
        <v>0</v>
      </c>
      <c r="I28" s="40">
        <v>750</v>
      </c>
    </row>
    <row r="29" spans="1:9" x14ac:dyDescent="0.25">
      <c r="A29" s="5">
        <v>43990</v>
      </c>
      <c r="C29" t="s">
        <v>15</v>
      </c>
      <c r="D29" t="s">
        <v>17</v>
      </c>
      <c r="F29" s="6"/>
      <c r="G29" s="38">
        <v>0.3</v>
      </c>
      <c r="I29" s="14">
        <v>0.55000000000000004</v>
      </c>
    </row>
    <row r="30" spans="1:9" x14ac:dyDescent="0.25">
      <c r="A30" s="5">
        <v>44055</v>
      </c>
      <c r="C30" t="s">
        <v>10</v>
      </c>
      <c r="D30" t="s">
        <v>19</v>
      </c>
      <c r="F30" s="6"/>
      <c r="G30" s="6">
        <v>241.25</v>
      </c>
      <c r="I30" s="14">
        <v>779.81</v>
      </c>
    </row>
    <row r="31" spans="1:9" x14ac:dyDescent="0.25">
      <c r="A31" s="5">
        <v>44081</v>
      </c>
      <c r="C31" t="s">
        <v>15</v>
      </c>
      <c r="D31" t="s">
        <v>17</v>
      </c>
      <c r="E31" s="6"/>
      <c r="F31" s="6"/>
      <c r="G31" s="6">
        <v>0.18</v>
      </c>
      <c r="I31" s="14">
        <v>0.55000000000000004</v>
      </c>
    </row>
    <row r="32" spans="1:9" x14ac:dyDescent="0.25">
      <c r="A32" s="5">
        <v>44095</v>
      </c>
      <c r="C32" t="s">
        <v>11</v>
      </c>
      <c r="D32" t="s">
        <v>1</v>
      </c>
      <c r="F32" s="6"/>
      <c r="G32" s="6">
        <v>1615</v>
      </c>
      <c r="I32" s="14">
        <v>1591</v>
      </c>
    </row>
    <row r="33" spans="1:9" x14ac:dyDescent="0.25">
      <c r="A33" s="5">
        <v>44172</v>
      </c>
      <c r="C33" t="s">
        <v>15</v>
      </c>
      <c r="D33" t="s">
        <v>17</v>
      </c>
      <c r="F33" s="6"/>
      <c r="G33" s="6">
        <v>0.09</v>
      </c>
      <c r="I33" s="14">
        <v>0.55000000000000004</v>
      </c>
    </row>
    <row r="34" spans="1:9" x14ac:dyDescent="0.25">
      <c r="A34" s="61">
        <v>44263</v>
      </c>
      <c r="B34" s="59"/>
      <c r="C34" s="59" t="s">
        <v>15</v>
      </c>
      <c r="D34" s="59" t="s">
        <v>17</v>
      </c>
      <c r="E34" s="60"/>
      <c r="F34" s="60"/>
      <c r="G34" s="60">
        <v>0.09</v>
      </c>
      <c r="I34" s="14">
        <v>0.39</v>
      </c>
    </row>
    <row r="35" spans="1:9" x14ac:dyDescent="0.25">
      <c r="C35" t="s">
        <v>37</v>
      </c>
      <c r="G35" s="10">
        <f>SUM(G26:G34)</f>
        <v>3471.9100000000003</v>
      </c>
      <c r="I35">
        <f>SUM(I26:I34)</f>
        <v>5125.4500000000007</v>
      </c>
    </row>
  </sheetData>
  <mergeCells count="3">
    <mergeCell ref="A2:G2"/>
    <mergeCell ref="E4:G4"/>
    <mergeCell ref="A25:G25"/>
  </mergeCells>
  <pageMargins left="0.11811023622047245" right="0.19685039370078741" top="0.19685039370078741" bottom="0.35433070866141736" header="0.31496062992125984" footer="0.31496062992125984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C109D-6EA6-42D9-BE6F-8B783611AAB5}">
  <dimension ref="A1:Q38"/>
  <sheetViews>
    <sheetView topLeftCell="A20" workbookViewId="0">
      <selection activeCell="A34" sqref="A34:F34"/>
    </sheetView>
  </sheetViews>
  <sheetFormatPr defaultRowHeight="15" x14ac:dyDescent="0.25"/>
  <cols>
    <col min="1" max="1" width="12.85546875" customWidth="1"/>
    <col min="2" max="2" width="9.140625" customWidth="1"/>
    <col min="3" max="3" width="9.5703125" customWidth="1"/>
    <col min="4" max="4" width="16.140625" customWidth="1"/>
    <col min="5" max="5" width="8.140625" customWidth="1"/>
    <col min="6" max="6" width="8.5703125" customWidth="1"/>
    <col min="9" max="9" width="15.5703125" customWidth="1"/>
    <col min="10" max="10" width="25.28515625" customWidth="1"/>
    <col min="11" max="11" width="8" customWidth="1"/>
    <col min="12" max="12" width="7.5703125" customWidth="1"/>
    <col min="13" max="13" width="8" customWidth="1"/>
  </cols>
  <sheetData>
    <row r="1" spans="1:17" ht="18" x14ac:dyDescent="0.25">
      <c r="A1" s="4" t="s">
        <v>0</v>
      </c>
    </row>
    <row r="2" spans="1:17" x14ac:dyDescent="0.25">
      <c r="A2" s="51" t="s">
        <v>118</v>
      </c>
      <c r="B2" s="51"/>
      <c r="C2" s="51"/>
      <c r="D2" s="51"/>
      <c r="E2" s="51"/>
      <c r="F2" s="51"/>
      <c r="G2" s="3" t="s">
        <v>3</v>
      </c>
      <c r="H2" s="3" t="s">
        <v>31</v>
      </c>
      <c r="I2" s="2" t="s">
        <v>4</v>
      </c>
      <c r="J2" s="2" t="s">
        <v>5</v>
      </c>
      <c r="K2" s="52" t="s">
        <v>9</v>
      </c>
      <c r="L2" s="53"/>
      <c r="M2" s="53"/>
    </row>
    <row r="3" spans="1:17" x14ac:dyDescent="0.25">
      <c r="D3" s="3" t="s">
        <v>119</v>
      </c>
      <c r="G3" s="3"/>
      <c r="H3" s="3" t="s">
        <v>32</v>
      </c>
      <c r="I3" s="2"/>
      <c r="J3" s="2"/>
      <c r="K3" s="2" t="s">
        <v>12</v>
      </c>
      <c r="L3" s="1" t="s">
        <v>13</v>
      </c>
      <c r="M3" s="2" t="s">
        <v>14</v>
      </c>
    </row>
    <row r="4" spans="1:17" x14ac:dyDescent="0.25">
      <c r="B4" s="3" t="s">
        <v>20</v>
      </c>
      <c r="D4" s="3" t="s">
        <v>21</v>
      </c>
      <c r="G4" s="3"/>
      <c r="H4" s="3"/>
      <c r="I4" s="2"/>
      <c r="J4" s="2"/>
      <c r="K4" s="2"/>
      <c r="L4" s="1"/>
      <c r="M4" s="2"/>
    </row>
    <row r="5" spans="1:17" x14ac:dyDescent="0.25">
      <c r="A5" t="s">
        <v>1</v>
      </c>
      <c r="B5">
        <v>3230</v>
      </c>
      <c r="D5" t="s">
        <v>22</v>
      </c>
      <c r="E5">
        <v>1000</v>
      </c>
      <c r="G5" s="45">
        <v>43948</v>
      </c>
      <c r="H5" s="18">
        <v>100532</v>
      </c>
      <c r="I5" s="6" t="s">
        <v>113</v>
      </c>
      <c r="J5" s="6" t="s">
        <v>122</v>
      </c>
      <c r="K5" s="43">
        <v>237.59</v>
      </c>
      <c r="L5" s="43">
        <v>47.52</v>
      </c>
      <c r="M5" s="43">
        <f t="shared" ref="M5:M17" si="0">K5+L5</f>
        <v>285.11</v>
      </c>
      <c r="P5" s="6"/>
      <c r="Q5" s="19"/>
    </row>
    <row r="6" spans="1:17" x14ac:dyDescent="0.25">
      <c r="A6" t="s">
        <v>16</v>
      </c>
      <c r="B6">
        <v>0</v>
      </c>
      <c r="D6" t="s">
        <v>34</v>
      </c>
      <c r="E6">
        <v>1200</v>
      </c>
      <c r="G6" s="45">
        <v>43948</v>
      </c>
      <c r="H6" s="18">
        <v>100533</v>
      </c>
      <c r="I6" s="6" t="s">
        <v>11</v>
      </c>
      <c r="J6" s="6" t="s">
        <v>39</v>
      </c>
      <c r="K6" s="43">
        <v>283.25</v>
      </c>
      <c r="L6" s="43">
        <v>56.65</v>
      </c>
      <c r="M6" s="43">
        <f t="shared" si="0"/>
        <v>339.9</v>
      </c>
      <c r="P6" s="6"/>
      <c r="Q6" s="19"/>
    </row>
    <row r="7" spans="1:17" x14ac:dyDescent="0.25">
      <c r="A7" t="s">
        <v>17</v>
      </c>
      <c r="B7">
        <v>0.66</v>
      </c>
      <c r="D7" t="s">
        <v>23</v>
      </c>
      <c r="E7">
        <v>75</v>
      </c>
      <c r="G7" s="45">
        <v>43948</v>
      </c>
      <c r="H7" s="18">
        <v>100534</v>
      </c>
      <c r="I7" s="6" t="s">
        <v>7</v>
      </c>
      <c r="J7" s="6" t="s">
        <v>8</v>
      </c>
      <c r="K7" s="43">
        <v>185.43</v>
      </c>
      <c r="L7" s="43">
        <v>0</v>
      </c>
      <c r="M7" s="43">
        <f t="shared" si="0"/>
        <v>185.43</v>
      </c>
      <c r="P7" s="6"/>
      <c r="Q7" s="19"/>
    </row>
    <row r="8" spans="1:17" x14ac:dyDescent="0.25">
      <c r="A8" t="s">
        <v>19</v>
      </c>
      <c r="B8">
        <v>241.25</v>
      </c>
      <c r="D8" t="s">
        <v>24</v>
      </c>
      <c r="E8">
        <v>216.53</v>
      </c>
      <c r="G8" s="45">
        <v>43948</v>
      </c>
      <c r="H8" s="18">
        <v>100535</v>
      </c>
      <c r="I8" s="6" t="s">
        <v>109</v>
      </c>
      <c r="J8" s="6" t="s">
        <v>111</v>
      </c>
      <c r="K8" s="43">
        <v>100</v>
      </c>
      <c r="L8" s="43">
        <v>0</v>
      </c>
      <c r="M8" s="43">
        <f t="shared" si="0"/>
        <v>100</v>
      </c>
      <c r="P8" s="6"/>
      <c r="Q8" s="19"/>
    </row>
    <row r="9" spans="1:17" x14ac:dyDescent="0.25">
      <c r="D9" t="s">
        <v>2</v>
      </c>
      <c r="E9">
        <v>592.62</v>
      </c>
      <c r="G9" s="45">
        <v>43948</v>
      </c>
      <c r="H9" s="18">
        <v>100536</v>
      </c>
      <c r="I9" s="6" t="s">
        <v>110</v>
      </c>
      <c r="J9" s="6" t="s">
        <v>111</v>
      </c>
      <c r="K9" s="43">
        <v>100</v>
      </c>
      <c r="L9" s="43">
        <v>0</v>
      </c>
      <c r="M9" s="43">
        <f t="shared" si="0"/>
        <v>100</v>
      </c>
      <c r="P9" s="6"/>
      <c r="Q9" s="19"/>
    </row>
    <row r="10" spans="1:17" x14ac:dyDescent="0.25">
      <c r="D10" t="s">
        <v>25</v>
      </c>
      <c r="E10">
        <v>185.43</v>
      </c>
      <c r="G10" s="45">
        <v>44059</v>
      </c>
      <c r="H10" s="18" t="s">
        <v>112</v>
      </c>
      <c r="I10" s="6" t="s">
        <v>114</v>
      </c>
      <c r="J10" s="6" t="s">
        <v>35</v>
      </c>
      <c r="K10" s="43">
        <v>75</v>
      </c>
      <c r="L10" s="43">
        <v>0</v>
      </c>
      <c r="M10" s="43">
        <f t="shared" si="0"/>
        <v>75</v>
      </c>
      <c r="P10" s="6"/>
      <c r="Q10" s="19"/>
    </row>
    <row r="11" spans="1:17" x14ac:dyDescent="0.25">
      <c r="A11" s="3" t="s">
        <v>29</v>
      </c>
      <c r="B11" s="3">
        <f>SUM(B5:B10)</f>
        <v>3471.91</v>
      </c>
      <c r="D11" t="s">
        <v>26</v>
      </c>
      <c r="E11">
        <v>0</v>
      </c>
      <c r="G11" s="45">
        <v>44109</v>
      </c>
      <c r="H11" s="18" t="s">
        <v>112</v>
      </c>
      <c r="I11" s="6" t="s">
        <v>117</v>
      </c>
      <c r="J11" s="6" t="s">
        <v>24</v>
      </c>
      <c r="K11" s="43">
        <v>216.53</v>
      </c>
      <c r="L11" s="43">
        <v>0</v>
      </c>
      <c r="M11" s="43">
        <f t="shared" si="0"/>
        <v>216.53</v>
      </c>
      <c r="P11" s="6"/>
      <c r="Q11" s="17"/>
    </row>
    <row r="12" spans="1:17" x14ac:dyDescent="0.25">
      <c r="D12" t="s">
        <v>27</v>
      </c>
      <c r="E12">
        <v>47.25</v>
      </c>
      <c r="G12" s="45">
        <v>44202</v>
      </c>
      <c r="H12" s="18" t="s">
        <v>112</v>
      </c>
      <c r="I12" s="6" t="s">
        <v>115</v>
      </c>
      <c r="J12" s="6" t="s">
        <v>116</v>
      </c>
      <c r="K12" s="43">
        <v>71.39</v>
      </c>
      <c r="L12" s="17">
        <v>14.28</v>
      </c>
      <c r="M12" s="43">
        <f t="shared" si="0"/>
        <v>85.67</v>
      </c>
      <c r="P12" s="6"/>
      <c r="Q12" s="19"/>
    </row>
    <row r="13" spans="1:17" x14ac:dyDescent="0.25">
      <c r="D13" t="s">
        <v>28</v>
      </c>
      <c r="E13">
        <v>339.9</v>
      </c>
      <c r="G13" s="45">
        <v>44274</v>
      </c>
      <c r="H13" s="18" t="s">
        <v>112</v>
      </c>
      <c r="I13" s="6" t="s">
        <v>120</v>
      </c>
      <c r="J13" s="6" t="s">
        <v>121</v>
      </c>
      <c r="K13" s="43">
        <v>47.25</v>
      </c>
      <c r="L13" s="43">
        <v>0</v>
      </c>
      <c r="M13" s="43">
        <f t="shared" si="0"/>
        <v>47.25</v>
      </c>
      <c r="P13" s="6"/>
      <c r="Q13" s="19"/>
    </row>
    <row r="14" spans="1:17" x14ac:dyDescent="0.25">
      <c r="D14" t="s">
        <v>41</v>
      </c>
      <c r="E14">
        <v>0</v>
      </c>
      <c r="G14" s="45">
        <v>44274</v>
      </c>
      <c r="H14" s="18" t="s">
        <v>112</v>
      </c>
      <c r="I14" s="6" t="s">
        <v>125</v>
      </c>
      <c r="J14" s="6" t="s">
        <v>126</v>
      </c>
      <c r="K14" s="43">
        <v>800</v>
      </c>
      <c r="L14" s="43">
        <v>0</v>
      </c>
      <c r="M14" s="43">
        <f t="shared" si="0"/>
        <v>800</v>
      </c>
      <c r="P14" s="6"/>
      <c r="Q14" s="17"/>
    </row>
    <row r="15" spans="1:17" x14ac:dyDescent="0.25">
      <c r="D15" t="s">
        <v>18</v>
      </c>
      <c r="E15">
        <v>85.67</v>
      </c>
      <c r="G15" s="45">
        <v>44274</v>
      </c>
      <c r="H15" s="18" t="s">
        <v>112</v>
      </c>
      <c r="I15" s="6" t="s">
        <v>10</v>
      </c>
      <c r="J15" s="6" t="s">
        <v>124</v>
      </c>
      <c r="K15" s="43">
        <v>200</v>
      </c>
      <c r="L15" s="43">
        <v>0</v>
      </c>
      <c r="M15" s="43">
        <f t="shared" si="0"/>
        <v>200</v>
      </c>
      <c r="P15" s="6"/>
      <c r="Q15" s="19"/>
    </row>
    <row r="16" spans="1:17" x14ac:dyDescent="0.25">
      <c r="E16" s="3">
        <f>SUM(E5:E15)</f>
        <v>3742.4</v>
      </c>
      <c r="G16" s="45">
        <v>44274</v>
      </c>
      <c r="H16" s="18" t="s">
        <v>112</v>
      </c>
      <c r="I16" s="6" t="s">
        <v>113</v>
      </c>
      <c r="J16" s="6" t="s">
        <v>123</v>
      </c>
      <c r="K16" s="43">
        <v>256.25</v>
      </c>
      <c r="L16" s="17">
        <v>51.26</v>
      </c>
      <c r="M16" s="43">
        <f t="shared" si="0"/>
        <v>307.51</v>
      </c>
      <c r="P16" s="6"/>
      <c r="Q16" s="17"/>
    </row>
    <row r="17" spans="1:17" x14ac:dyDescent="0.25">
      <c r="G17" s="45">
        <v>44274</v>
      </c>
      <c r="H17" s="18" t="s">
        <v>112</v>
      </c>
      <c r="I17" s="6" t="s">
        <v>120</v>
      </c>
      <c r="J17" s="6" t="s">
        <v>111</v>
      </c>
      <c r="K17" s="43">
        <v>1000</v>
      </c>
      <c r="L17" s="43">
        <v>0</v>
      </c>
      <c r="M17" s="43">
        <f t="shared" si="0"/>
        <v>1000</v>
      </c>
      <c r="P17" s="6"/>
      <c r="Q17" s="19"/>
    </row>
    <row r="18" spans="1:17" x14ac:dyDescent="0.25">
      <c r="A18" s="51" t="s">
        <v>129</v>
      </c>
      <c r="B18" s="51"/>
      <c r="C18" s="51"/>
      <c r="D18" s="51"/>
      <c r="E18" s="51"/>
      <c r="F18" s="51"/>
      <c r="G18" s="11"/>
      <c r="H18" s="18"/>
      <c r="I18" s="6"/>
      <c r="J18" s="6"/>
      <c r="K18" s="19"/>
      <c r="L18" s="19"/>
      <c r="M18" s="19"/>
      <c r="P18" s="6"/>
      <c r="Q18" s="19"/>
    </row>
    <row r="19" spans="1:17" x14ac:dyDescent="0.25">
      <c r="A19" t="s">
        <v>132</v>
      </c>
      <c r="C19" s="3">
        <v>6859.61</v>
      </c>
      <c r="G19" s="11"/>
      <c r="H19" s="18"/>
      <c r="I19" s="6"/>
      <c r="J19" s="6"/>
      <c r="K19" s="21">
        <f>SUM(K5:K18)</f>
        <v>3572.69</v>
      </c>
      <c r="L19" s="21">
        <f>SUM(L5:L18)</f>
        <v>169.71</v>
      </c>
      <c r="M19" s="21">
        <f>SUM(M5:M18)</f>
        <v>3742.4000000000005</v>
      </c>
      <c r="P19" s="6"/>
      <c r="Q19" s="19"/>
    </row>
    <row r="20" spans="1:17" x14ac:dyDescent="0.25">
      <c r="A20" t="s">
        <v>29</v>
      </c>
      <c r="C20">
        <v>3471.91</v>
      </c>
      <c r="G20" s="11"/>
      <c r="H20" s="15"/>
      <c r="I20" s="6"/>
      <c r="J20" s="6"/>
      <c r="K20" s="6"/>
      <c r="L20" s="15"/>
      <c r="P20" s="6"/>
      <c r="Q20" s="19"/>
    </row>
    <row r="21" spans="1:17" x14ac:dyDescent="0.25">
      <c r="A21" t="s">
        <v>30</v>
      </c>
      <c r="C21" s="7">
        <v>3742.4</v>
      </c>
      <c r="E21" s="7"/>
      <c r="F21" s="7"/>
      <c r="G21" s="11"/>
      <c r="H21" s="15"/>
      <c r="I21" s="6"/>
      <c r="J21" s="6"/>
      <c r="P21" s="6"/>
      <c r="Q21" s="19"/>
    </row>
    <row r="22" spans="1:17" x14ac:dyDescent="0.25">
      <c r="C22" s="7"/>
      <c r="G22" s="11"/>
      <c r="H22" s="1"/>
      <c r="I22" s="6"/>
      <c r="J22" s="6"/>
      <c r="O22" t="s">
        <v>38</v>
      </c>
    </row>
    <row r="23" spans="1:17" x14ac:dyDescent="0.25">
      <c r="A23" t="s">
        <v>133</v>
      </c>
      <c r="C23" s="7">
        <f>C19+C20-C21</f>
        <v>6589.1200000000008</v>
      </c>
      <c r="G23" s="12"/>
      <c r="H23" s="1"/>
    </row>
    <row r="24" spans="1:17" x14ac:dyDescent="0.25">
      <c r="G24" s="11"/>
    </row>
    <row r="25" spans="1:17" x14ac:dyDescent="0.25">
      <c r="A25" s="51" t="s">
        <v>134</v>
      </c>
      <c r="B25" s="51"/>
      <c r="C25" s="51"/>
      <c r="D25" s="51"/>
      <c r="E25" s="51"/>
      <c r="F25" s="51"/>
      <c r="G25" s="11"/>
    </row>
    <row r="26" spans="1:17" x14ac:dyDescent="0.25">
      <c r="A26" s="8"/>
      <c r="B26" s="8"/>
      <c r="C26" s="8"/>
      <c r="D26" s="8"/>
      <c r="E26" s="9"/>
      <c r="F26" s="8"/>
      <c r="G26" s="11"/>
    </row>
    <row r="27" spans="1:17" x14ac:dyDescent="0.25">
      <c r="A27" s="22">
        <v>43936</v>
      </c>
      <c r="C27" t="s">
        <v>11</v>
      </c>
      <c r="D27" t="s">
        <v>1</v>
      </c>
      <c r="F27" s="6">
        <f>'money in &amp; out'!G26</f>
        <v>1615</v>
      </c>
      <c r="G27" s="11"/>
    </row>
    <row r="28" spans="1:17" x14ac:dyDescent="0.25">
      <c r="A28" s="22"/>
      <c r="C28" t="s">
        <v>11</v>
      </c>
      <c r="D28" t="s">
        <v>40</v>
      </c>
      <c r="F28" s="6"/>
      <c r="G28" s="11"/>
    </row>
    <row r="29" spans="1:17" x14ac:dyDescent="0.25">
      <c r="A29" s="22">
        <v>43990</v>
      </c>
      <c r="C29" t="s">
        <v>15</v>
      </c>
      <c r="D29" t="s">
        <v>17</v>
      </c>
      <c r="F29" s="6">
        <v>0.3</v>
      </c>
      <c r="G29" s="11"/>
    </row>
    <row r="30" spans="1:17" x14ac:dyDescent="0.25">
      <c r="A30" s="22">
        <v>44055</v>
      </c>
      <c r="C30" t="s">
        <v>10</v>
      </c>
      <c r="D30" t="s">
        <v>19</v>
      </c>
      <c r="F30" s="6">
        <v>241.25</v>
      </c>
    </row>
    <row r="31" spans="1:17" x14ac:dyDescent="0.25">
      <c r="A31" s="22">
        <v>44081</v>
      </c>
      <c r="C31" t="s">
        <v>15</v>
      </c>
      <c r="D31" t="s">
        <v>17</v>
      </c>
      <c r="F31" s="6">
        <v>0.18</v>
      </c>
    </row>
    <row r="32" spans="1:17" x14ac:dyDescent="0.25">
      <c r="A32" s="22">
        <v>44095</v>
      </c>
      <c r="C32" t="s">
        <v>11</v>
      </c>
      <c r="D32" t="s">
        <v>1</v>
      </c>
      <c r="F32" s="6">
        <v>1615</v>
      </c>
    </row>
    <row r="33" spans="1:6" x14ac:dyDescent="0.25">
      <c r="A33" s="58">
        <v>44172</v>
      </c>
      <c r="C33" t="s">
        <v>15</v>
      </c>
      <c r="D33" t="s">
        <v>17</v>
      </c>
      <c r="F33" s="6">
        <f>'money in &amp; out'!G33</f>
        <v>0.09</v>
      </c>
    </row>
    <row r="34" spans="1:6" x14ac:dyDescent="0.25">
      <c r="A34" s="58">
        <v>44263</v>
      </c>
      <c r="B34" s="59"/>
      <c r="C34" s="59" t="s">
        <v>15</v>
      </c>
      <c r="D34" s="59" t="s">
        <v>17</v>
      </c>
      <c r="E34" s="59"/>
      <c r="F34" s="60">
        <v>0.09</v>
      </c>
    </row>
    <row r="36" spans="1:6" x14ac:dyDescent="0.25">
      <c r="E36" s="6"/>
      <c r="F36" s="10">
        <f>SUM(F27:F35)</f>
        <v>3471.9100000000003</v>
      </c>
    </row>
    <row r="37" spans="1:6" x14ac:dyDescent="0.25">
      <c r="E37" s="6"/>
      <c r="F37" s="6"/>
    </row>
    <row r="38" spans="1:6" x14ac:dyDescent="0.25">
      <c r="E38" s="6"/>
      <c r="F38" s="6"/>
    </row>
  </sheetData>
  <mergeCells count="4">
    <mergeCell ref="A2:F2"/>
    <mergeCell ref="K2:M2"/>
    <mergeCell ref="A25:F25"/>
    <mergeCell ref="A18:F18"/>
  </mergeCells>
  <pageMargins left="0" right="0" top="0.15748031496062992" bottom="0.15748031496062992" header="0.31496062992125984" footer="0.31496062992125984"/>
  <pageSetup paperSize="9" orientation="landscape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626F7-8E8D-40D9-BB64-5C8AC82FCFA5}">
  <dimension ref="A1:H39"/>
  <sheetViews>
    <sheetView tabSelected="1" workbookViewId="0">
      <selection activeCell="A5" sqref="A5"/>
    </sheetView>
  </sheetViews>
  <sheetFormatPr defaultRowHeight="15" x14ac:dyDescent="0.25"/>
  <cols>
    <col min="1" max="1" width="10.85546875" customWidth="1"/>
    <col min="2" max="2" width="21" customWidth="1"/>
    <col min="3" max="3" width="13.42578125" customWidth="1"/>
  </cols>
  <sheetData>
    <row r="1" spans="1:7" x14ac:dyDescent="0.25">
      <c r="A1" s="3" t="s">
        <v>0</v>
      </c>
    </row>
    <row r="2" spans="1:7" x14ac:dyDescent="0.25">
      <c r="A2" s="54" t="s">
        <v>127</v>
      </c>
      <c r="B2" s="54"/>
      <c r="C2" s="54"/>
      <c r="D2" s="54"/>
      <c r="E2" s="54"/>
      <c r="F2" s="54"/>
      <c r="G2" s="54"/>
    </row>
    <row r="3" spans="1:7" x14ac:dyDescent="0.25">
      <c r="A3" s="3"/>
      <c r="B3" s="3"/>
      <c r="C3" s="3"/>
      <c r="D3" s="3"/>
      <c r="E3" s="3"/>
      <c r="F3" s="3"/>
      <c r="G3" s="3"/>
    </row>
    <row r="4" spans="1:7" x14ac:dyDescent="0.25">
      <c r="A4" s="49" t="s">
        <v>131</v>
      </c>
      <c r="B4" s="3" t="s">
        <v>42</v>
      </c>
      <c r="C4" s="23" t="s">
        <v>128</v>
      </c>
      <c r="D4" s="3"/>
      <c r="F4" s="3"/>
      <c r="G4" s="3"/>
    </row>
    <row r="5" spans="1:7" x14ac:dyDescent="0.25">
      <c r="A5" s="28">
        <v>5748.33</v>
      </c>
      <c r="B5" t="s">
        <v>43</v>
      </c>
      <c r="C5" s="10">
        <v>2977.18</v>
      </c>
      <c r="D5" s="23"/>
      <c r="E5" s="23"/>
      <c r="F5" s="23"/>
    </row>
    <row r="6" spans="1:7" x14ac:dyDescent="0.25">
      <c r="A6" s="28"/>
      <c r="B6" t="s">
        <v>44</v>
      </c>
      <c r="C6" s="10"/>
      <c r="D6" s="24"/>
      <c r="E6" s="24"/>
      <c r="F6" s="24"/>
      <c r="G6" s="24"/>
    </row>
    <row r="7" spans="1:7" x14ac:dyDescent="0.25">
      <c r="A7" s="28">
        <v>1111.28</v>
      </c>
      <c r="B7" t="s">
        <v>45</v>
      </c>
      <c r="C7" s="10">
        <v>3611.94</v>
      </c>
      <c r="D7" s="24"/>
      <c r="E7" s="24"/>
      <c r="F7" s="24"/>
      <c r="G7" s="24"/>
    </row>
    <row r="8" spans="1:7" x14ac:dyDescent="0.25">
      <c r="A8" s="28">
        <f>SUM(A5:A7)</f>
        <v>6859.61</v>
      </c>
      <c r="B8" s="3"/>
      <c r="D8" s="24"/>
      <c r="E8" s="24"/>
      <c r="F8" s="24"/>
      <c r="G8" s="24"/>
    </row>
    <row r="9" spans="1:7" x14ac:dyDescent="0.25">
      <c r="B9" s="3" t="s">
        <v>14</v>
      </c>
      <c r="C9" s="6">
        <f>SUM(C5:C7)</f>
        <v>6589.12</v>
      </c>
      <c r="D9" s="24"/>
      <c r="E9" s="24"/>
      <c r="F9" s="24"/>
      <c r="G9" s="24"/>
    </row>
    <row r="11" spans="1:7" x14ac:dyDescent="0.25">
      <c r="B11" s="3"/>
      <c r="C11" s="6"/>
    </row>
    <row r="12" spans="1:7" x14ac:dyDescent="0.25">
      <c r="B12" s="3"/>
      <c r="C12" s="6"/>
    </row>
    <row r="13" spans="1:7" x14ac:dyDescent="0.25">
      <c r="B13" s="3"/>
      <c r="C13" s="6"/>
    </row>
    <row r="14" spans="1:7" x14ac:dyDescent="0.25">
      <c r="A14" s="3"/>
      <c r="B14" s="3"/>
      <c r="C14" s="6"/>
    </row>
    <row r="15" spans="1:7" x14ac:dyDescent="0.25">
      <c r="B15" s="3"/>
      <c r="C15" s="6"/>
    </row>
    <row r="16" spans="1:7" x14ac:dyDescent="0.25">
      <c r="B16" s="3"/>
      <c r="C16" s="6"/>
    </row>
    <row r="17" spans="1:8" x14ac:dyDescent="0.25">
      <c r="B17" s="3"/>
      <c r="C17" s="6"/>
    </row>
    <row r="18" spans="1:8" x14ac:dyDescent="0.25">
      <c r="B18" s="3"/>
      <c r="C18" s="6"/>
    </row>
    <row r="19" spans="1:8" x14ac:dyDescent="0.25">
      <c r="B19" s="3"/>
      <c r="C19" s="6"/>
    </row>
    <row r="20" spans="1:8" x14ac:dyDescent="0.25">
      <c r="B20" s="3"/>
      <c r="C20" s="6"/>
    </row>
    <row r="21" spans="1:8" x14ac:dyDescent="0.25">
      <c r="B21" s="3"/>
      <c r="C21" s="6"/>
    </row>
    <row r="22" spans="1:8" x14ac:dyDescent="0.25">
      <c r="A22" s="3"/>
      <c r="B22" s="3"/>
      <c r="C22" s="6"/>
    </row>
    <row r="23" spans="1:8" x14ac:dyDescent="0.25">
      <c r="B23" s="3"/>
      <c r="C23" s="6"/>
    </row>
    <row r="24" spans="1:8" x14ac:dyDescent="0.25">
      <c r="C24" s="6"/>
    </row>
    <row r="25" spans="1:8" x14ac:dyDescent="0.25">
      <c r="C25" s="6"/>
    </row>
    <row r="26" spans="1:8" x14ac:dyDescent="0.25">
      <c r="C26" s="6"/>
    </row>
    <row r="27" spans="1:8" x14ac:dyDescent="0.25">
      <c r="C27" s="6"/>
    </row>
    <row r="28" spans="1:8" x14ac:dyDescent="0.25">
      <c r="C28" s="6"/>
    </row>
    <row r="29" spans="1:8" x14ac:dyDescent="0.25">
      <c r="C29" s="6"/>
    </row>
    <row r="30" spans="1:8" x14ac:dyDescent="0.25">
      <c r="C30" s="6"/>
    </row>
    <row r="31" spans="1:8" x14ac:dyDescent="0.25">
      <c r="C31" s="6"/>
    </row>
    <row r="32" spans="1:8" x14ac:dyDescent="0.25">
      <c r="C32" s="6"/>
    </row>
    <row r="36" spans="1:7" x14ac:dyDescent="0.25"/>
    <row r="39" spans="1:7" x14ac:dyDescent="0.25">
      <c r="A39" t="s">
        <v>46</v>
      </c>
    </row>
  </sheetData>
  <mergeCells count="1">
    <mergeCell ref="A2:G2"/>
  </mergeCells>
  <pageMargins left="0.7" right="0.7" top="0.75" bottom="0.75" header="0.3" footer="0.3"/>
  <pageSetup paperSize="9" orientation="portrait" horizontalDpi="4294967295" verticalDpi="4294967295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F04BC-E10F-4954-8243-D529C98B0419}">
  <dimension ref="A1:H38"/>
  <sheetViews>
    <sheetView workbookViewId="0">
      <selection activeCell="B14" sqref="B14"/>
    </sheetView>
  </sheetViews>
  <sheetFormatPr defaultRowHeight="15" x14ac:dyDescent="0.25"/>
  <cols>
    <col min="1" max="1" width="28.7109375" customWidth="1"/>
  </cols>
  <sheetData>
    <row r="1" spans="1:8" ht="18" x14ac:dyDescent="0.25">
      <c r="A1" s="4" t="s">
        <v>47</v>
      </c>
    </row>
    <row r="3" spans="1:8" ht="18.75" x14ac:dyDescent="0.3">
      <c r="A3" s="29" t="s">
        <v>48</v>
      </c>
    </row>
    <row r="4" spans="1:8" ht="18.75" x14ac:dyDescent="0.3">
      <c r="A4" t="s">
        <v>135</v>
      </c>
      <c r="D4" s="29"/>
    </row>
    <row r="5" spans="1:8" x14ac:dyDescent="0.25">
      <c r="A5" s="27" t="s">
        <v>49</v>
      </c>
      <c r="B5" s="10" t="s">
        <v>50</v>
      </c>
      <c r="C5" s="26"/>
      <c r="D5" s="26"/>
      <c r="E5" s="26"/>
      <c r="F5" s="26"/>
      <c r="G5" s="26"/>
    </row>
    <row r="6" spans="1:8" x14ac:dyDescent="0.25">
      <c r="A6" t="s">
        <v>51</v>
      </c>
      <c r="B6" s="6">
        <v>410</v>
      </c>
      <c r="C6" s="25"/>
      <c r="D6" s="25"/>
      <c r="E6" s="25"/>
      <c r="F6" s="25"/>
      <c r="G6" s="25"/>
      <c r="H6" s="25"/>
    </row>
    <row r="7" spans="1:8" x14ac:dyDescent="0.25">
      <c r="A7" t="s">
        <v>52</v>
      </c>
      <c r="B7" s="6">
        <v>150</v>
      </c>
      <c r="C7" s="26"/>
      <c r="D7" s="26"/>
      <c r="E7" s="26"/>
      <c r="F7" s="26"/>
      <c r="G7" s="26"/>
    </row>
    <row r="8" spans="1:8" x14ac:dyDescent="0.25">
      <c r="A8" t="s">
        <v>53</v>
      </c>
      <c r="B8" s="6">
        <v>3600</v>
      </c>
      <c r="C8" s="26"/>
      <c r="D8" s="26"/>
      <c r="E8" s="26"/>
      <c r="F8" s="26"/>
      <c r="G8" s="26"/>
    </row>
    <row r="9" spans="1:8" x14ac:dyDescent="0.25">
      <c r="A9" t="s">
        <v>54</v>
      </c>
      <c r="B9" s="6">
        <v>459.07</v>
      </c>
      <c r="C9" s="26"/>
      <c r="D9" s="26"/>
      <c r="E9" s="26"/>
      <c r="F9" s="26"/>
      <c r="G9" s="26"/>
    </row>
    <row r="10" spans="1:8" x14ac:dyDescent="0.25">
      <c r="A10" t="s">
        <v>55</v>
      </c>
      <c r="B10" s="6">
        <v>1290.24</v>
      </c>
      <c r="C10" s="26"/>
      <c r="D10" s="26"/>
      <c r="E10" s="26"/>
      <c r="F10" s="26"/>
      <c r="G10" s="26"/>
    </row>
    <row r="11" spans="1:8" x14ac:dyDescent="0.25">
      <c r="A11" t="s">
        <v>56</v>
      </c>
      <c r="B11" s="6">
        <v>340.51</v>
      </c>
    </row>
    <row r="12" spans="1:8" x14ac:dyDescent="0.25">
      <c r="A12" t="s">
        <v>57</v>
      </c>
      <c r="B12" s="6">
        <v>1040</v>
      </c>
    </row>
    <row r="13" spans="1:8" x14ac:dyDescent="0.25">
      <c r="A13" t="s">
        <v>58</v>
      </c>
      <c r="B13" s="6">
        <v>3630</v>
      </c>
    </row>
    <row r="14" spans="1:8" x14ac:dyDescent="0.25">
      <c r="A14" t="s">
        <v>59</v>
      </c>
      <c r="B14" s="6">
        <v>271.35000000000002</v>
      </c>
    </row>
    <row r="15" spans="1:8" x14ac:dyDescent="0.25">
      <c r="A15" s="27" t="s">
        <v>14</v>
      </c>
      <c r="B15" s="10">
        <f>SUM(B6:B14)</f>
        <v>11191.17</v>
      </c>
    </row>
    <row r="16" spans="1:8" x14ac:dyDescent="0.25">
      <c r="A16" s="27"/>
      <c r="B16" s="6"/>
    </row>
    <row r="17" spans="1:7" x14ac:dyDescent="0.25">
      <c r="B17" s="6"/>
    </row>
    <row r="18" spans="1:7" x14ac:dyDescent="0.25">
      <c r="B18" s="6"/>
    </row>
    <row r="19" spans="1:7" x14ac:dyDescent="0.25">
      <c r="B19" s="6"/>
    </row>
    <row r="20" spans="1:7" x14ac:dyDescent="0.25">
      <c r="B20" s="6"/>
    </row>
    <row r="21" spans="1:7" x14ac:dyDescent="0.25">
      <c r="B21" s="6"/>
    </row>
    <row r="22" spans="1:7" x14ac:dyDescent="0.25">
      <c r="B22" s="6"/>
    </row>
    <row r="24" spans="1:7" x14ac:dyDescent="0.25">
      <c r="A24" s="27"/>
    </row>
    <row r="26" spans="1:7" x14ac:dyDescent="0.25"/>
    <row r="33" spans="7:8" x14ac:dyDescent="0.25"/>
    <row r="34" spans="7:8" x14ac:dyDescent="0.25"/>
    <row r="38" spans="7:8" x14ac:dyDescent="0.25"/>
  </sheetData>
  <pageMargins left="0.7" right="0.7" top="0.75" bottom="0.75" header="0.3" footer="0.3"/>
  <pageSetup paperSize="9" orientation="portrait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1A0-9521-4002-9049-24CE5B33AFF1}">
  <dimension ref="A1:W44"/>
  <sheetViews>
    <sheetView topLeftCell="A16" workbookViewId="0">
      <selection activeCell="D26" sqref="D26:W26"/>
    </sheetView>
  </sheetViews>
  <sheetFormatPr defaultRowHeight="12.75" x14ac:dyDescent="0.2"/>
  <cols>
    <col min="1" max="1" width="44.5703125" style="47" customWidth="1"/>
    <col min="2" max="2" width="7.7109375" style="47" customWidth="1"/>
    <col min="3" max="3" width="10" style="47" customWidth="1"/>
    <col min="4" max="10" width="9.140625" style="47"/>
    <col min="11" max="11" width="15.5703125" style="47" customWidth="1"/>
    <col min="12" max="256" width="9.140625" style="47"/>
    <col min="257" max="257" width="44.5703125" style="47" customWidth="1"/>
    <col min="258" max="258" width="7.7109375" style="47" customWidth="1"/>
    <col min="259" max="259" width="10" style="47" customWidth="1"/>
    <col min="260" max="266" width="9.140625" style="47"/>
    <col min="267" max="267" width="15.5703125" style="47" customWidth="1"/>
    <col min="268" max="512" width="9.140625" style="47"/>
    <col min="513" max="513" width="44.5703125" style="47" customWidth="1"/>
    <col min="514" max="514" width="7.7109375" style="47" customWidth="1"/>
    <col min="515" max="515" width="10" style="47" customWidth="1"/>
    <col min="516" max="522" width="9.140625" style="47"/>
    <col min="523" max="523" width="15.5703125" style="47" customWidth="1"/>
    <col min="524" max="768" width="9.140625" style="47"/>
    <col min="769" max="769" width="44.5703125" style="47" customWidth="1"/>
    <col min="770" max="770" width="7.7109375" style="47" customWidth="1"/>
    <col min="771" max="771" width="10" style="47" customWidth="1"/>
    <col min="772" max="778" width="9.140625" style="47"/>
    <col min="779" max="779" width="15.5703125" style="47" customWidth="1"/>
    <col min="780" max="1024" width="9.140625" style="47"/>
    <col min="1025" max="1025" width="44.5703125" style="47" customWidth="1"/>
    <col min="1026" max="1026" width="7.7109375" style="47" customWidth="1"/>
    <col min="1027" max="1027" width="10" style="47" customWidth="1"/>
    <col min="1028" max="1034" width="9.140625" style="47"/>
    <col min="1035" max="1035" width="15.5703125" style="47" customWidth="1"/>
    <col min="1036" max="1280" width="9.140625" style="47"/>
    <col min="1281" max="1281" width="44.5703125" style="47" customWidth="1"/>
    <col min="1282" max="1282" width="7.7109375" style="47" customWidth="1"/>
    <col min="1283" max="1283" width="10" style="47" customWidth="1"/>
    <col min="1284" max="1290" width="9.140625" style="47"/>
    <col min="1291" max="1291" width="15.5703125" style="47" customWidth="1"/>
    <col min="1292" max="1536" width="9.140625" style="47"/>
    <col min="1537" max="1537" width="44.5703125" style="47" customWidth="1"/>
    <col min="1538" max="1538" width="7.7109375" style="47" customWidth="1"/>
    <col min="1539" max="1539" width="10" style="47" customWidth="1"/>
    <col min="1540" max="1546" width="9.140625" style="47"/>
    <col min="1547" max="1547" width="15.5703125" style="47" customWidth="1"/>
    <col min="1548" max="1792" width="9.140625" style="47"/>
    <col min="1793" max="1793" width="44.5703125" style="47" customWidth="1"/>
    <col min="1794" max="1794" width="7.7109375" style="47" customWidth="1"/>
    <col min="1795" max="1795" width="10" style="47" customWidth="1"/>
    <col min="1796" max="1802" width="9.140625" style="47"/>
    <col min="1803" max="1803" width="15.5703125" style="47" customWidth="1"/>
    <col min="1804" max="2048" width="9.140625" style="47"/>
    <col min="2049" max="2049" width="44.5703125" style="47" customWidth="1"/>
    <col min="2050" max="2050" width="7.7109375" style="47" customWidth="1"/>
    <col min="2051" max="2051" width="10" style="47" customWidth="1"/>
    <col min="2052" max="2058" width="9.140625" style="47"/>
    <col min="2059" max="2059" width="15.5703125" style="47" customWidth="1"/>
    <col min="2060" max="2304" width="9.140625" style="47"/>
    <col min="2305" max="2305" width="44.5703125" style="47" customWidth="1"/>
    <col min="2306" max="2306" width="7.7109375" style="47" customWidth="1"/>
    <col min="2307" max="2307" width="10" style="47" customWidth="1"/>
    <col min="2308" max="2314" width="9.140625" style="47"/>
    <col min="2315" max="2315" width="15.5703125" style="47" customWidth="1"/>
    <col min="2316" max="2560" width="9.140625" style="47"/>
    <col min="2561" max="2561" width="44.5703125" style="47" customWidth="1"/>
    <col min="2562" max="2562" width="7.7109375" style="47" customWidth="1"/>
    <col min="2563" max="2563" width="10" style="47" customWidth="1"/>
    <col min="2564" max="2570" width="9.140625" style="47"/>
    <col min="2571" max="2571" width="15.5703125" style="47" customWidth="1"/>
    <col min="2572" max="2816" width="9.140625" style="47"/>
    <col min="2817" max="2817" width="44.5703125" style="47" customWidth="1"/>
    <col min="2818" max="2818" width="7.7109375" style="47" customWidth="1"/>
    <col min="2819" max="2819" width="10" style="47" customWidth="1"/>
    <col min="2820" max="2826" width="9.140625" style="47"/>
    <col min="2827" max="2827" width="15.5703125" style="47" customWidth="1"/>
    <col min="2828" max="3072" width="9.140625" style="47"/>
    <col min="3073" max="3073" width="44.5703125" style="47" customWidth="1"/>
    <col min="3074" max="3074" width="7.7109375" style="47" customWidth="1"/>
    <col min="3075" max="3075" width="10" style="47" customWidth="1"/>
    <col min="3076" max="3082" width="9.140625" style="47"/>
    <col min="3083" max="3083" width="15.5703125" style="47" customWidth="1"/>
    <col min="3084" max="3328" width="9.140625" style="47"/>
    <col min="3329" max="3329" width="44.5703125" style="47" customWidth="1"/>
    <col min="3330" max="3330" width="7.7109375" style="47" customWidth="1"/>
    <col min="3331" max="3331" width="10" style="47" customWidth="1"/>
    <col min="3332" max="3338" width="9.140625" style="47"/>
    <col min="3339" max="3339" width="15.5703125" style="47" customWidth="1"/>
    <col min="3340" max="3584" width="9.140625" style="47"/>
    <col min="3585" max="3585" width="44.5703125" style="47" customWidth="1"/>
    <col min="3586" max="3586" width="7.7109375" style="47" customWidth="1"/>
    <col min="3587" max="3587" width="10" style="47" customWidth="1"/>
    <col min="3588" max="3594" width="9.140625" style="47"/>
    <col min="3595" max="3595" width="15.5703125" style="47" customWidth="1"/>
    <col min="3596" max="3840" width="9.140625" style="47"/>
    <col min="3841" max="3841" width="44.5703125" style="47" customWidth="1"/>
    <col min="3842" max="3842" width="7.7109375" style="47" customWidth="1"/>
    <col min="3843" max="3843" width="10" style="47" customWidth="1"/>
    <col min="3844" max="3850" width="9.140625" style="47"/>
    <col min="3851" max="3851" width="15.5703125" style="47" customWidth="1"/>
    <col min="3852" max="4096" width="9.140625" style="47"/>
    <col min="4097" max="4097" width="44.5703125" style="47" customWidth="1"/>
    <col min="4098" max="4098" width="7.7109375" style="47" customWidth="1"/>
    <col min="4099" max="4099" width="10" style="47" customWidth="1"/>
    <col min="4100" max="4106" width="9.140625" style="47"/>
    <col min="4107" max="4107" width="15.5703125" style="47" customWidth="1"/>
    <col min="4108" max="4352" width="9.140625" style="47"/>
    <col min="4353" max="4353" width="44.5703125" style="47" customWidth="1"/>
    <col min="4354" max="4354" width="7.7109375" style="47" customWidth="1"/>
    <col min="4355" max="4355" width="10" style="47" customWidth="1"/>
    <col min="4356" max="4362" width="9.140625" style="47"/>
    <col min="4363" max="4363" width="15.5703125" style="47" customWidth="1"/>
    <col min="4364" max="4608" width="9.140625" style="47"/>
    <col min="4609" max="4609" width="44.5703125" style="47" customWidth="1"/>
    <col min="4610" max="4610" width="7.7109375" style="47" customWidth="1"/>
    <col min="4611" max="4611" width="10" style="47" customWidth="1"/>
    <col min="4612" max="4618" width="9.140625" style="47"/>
    <col min="4619" max="4619" width="15.5703125" style="47" customWidth="1"/>
    <col min="4620" max="4864" width="9.140625" style="47"/>
    <col min="4865" max="4865" width="44.5703125" style="47" customWidth="1"/>
    <col min="4866" max="4866" width="7.7109375" style="47" customWidth="1"/>
    <col min="4867" max="4867" width="10" style="47" customWidth="1"/>
    <col min="4868" max="4874" width="9.140625" style="47"/>
    <col min="4875" max="4875" width="15.5703125" style="47" customWidth="1"/>
    <col min="4876" max="5120" width="9.140625" style="47"/>
    <col min="5121" max="5121" width="44.5703125" style="47" customWidth="1"/>
    <col min="5122" max="5122" width="7.7109375" style="47" customWidth="1"/>
    <col min="5123" max="5123" width="10" style="47" customWidth="1"/>
    <col min="5124" max="5130" width="9.140625" style="47"/>
    <col min="5131" max="5131" width="15.5703125" style="47" customWidth="1"/>
    <col min="5132" max="5376" width="9.140625" style="47"/>
    <col min="5377" max="5377" width="44.5703125" style="47" customWidth="1"/>
    <col min="5378" max="5378" width="7.7109375" style="47" customWidth="1"/>
    <col min="5379" max="5379" width="10" style="47" customWidth="1"/>
    <col min="5380" max="5386" width="9.140625" style="47"/>
    <col min="5387" max="5387" width="15.5703125" style="47" customWidth="1"/>
    <col min="5388" max="5632" width="9.140625" style="47"/>
    <col min="5633" max="5633" width="44.5703125" style="47" customWidth="1"/>
    <col min="5634" max="5634" width="7.7109375" style="47" customWidth="1"/>
    <col min="5635" max="5635" width="10" style="47" customWidth="1"/>
    <col min="5636" max="5642" width="9.140625" style="47"/>
    <col min="5643" max="5643" width="15.5703125" style="47" customWidth="1"/>
    <col min="5644" max="5888" width="9.140625" style="47"/>
    <col min="5889" max="5889" width="44.5703125" style="47" customWidth="1"/>
    <col min="5890" max="5890" width="7.7109375" style="47" customWidth="1"/>
    <col min="5891" max="5891" width="10" style="47" customWidth="1"/>
    <col min="5892" max="5898" width="9.140625" style="47"/>
    <col min="5899" max="5899" width="15.5703125" style="47" customWidth="1"/>
    <col min="5900" max="6144" width="9.140625" style="47"/>
    <col min="6145" max="6145" width="44.5703125" style="47" customWidth="1"/>
    <col min="6146" max="6146" width="7.7109375" style="47" customWidth="1"/>
    <col min="6147" max="6147" width="10" style="47" customWidth="1"/>
    <col min="6148" max="6154" width="9.140625" style="47"/>
    <col min="6155" max="6155" width="15.5703125" style="47" customWidth="1"/>
    <col min="6156" max="6400" width="9.140625" style="47"/>
    <col min="6401" max="6401" width="44.5703125" style="47" customWidth="1"/>
    <col min="6402" max="6402" width="7.7109375" style="47" customWidth="1"/>
    <col min="6403" max="6403" width="10" style="47" customWidth="1"/>
    <col min="6404" max="6410" width="9.140625" style="47"/>
    <col min="6411" max="6411" width="15.5703125" style="47" customWidth="1"/>
    <col min="6412" max="6656" width="9.140625" style="47"/>
    <col min="6657" max="6657" width="44.5703125" style="47" customWidth="1"/>
    <col min="6658" max="6658" width="7.7109375" style="47" customWidth="1"/>
    <col min="6659" max="6659" width="10" style="47" customWidth="1"/>
    <col min="6660" max="6666" width="9.140625" style="47"/>
    <col min="6667" max="6667" width="15.5703125" style="47" customWidth="1"/>
    <col min="6668" max="6912" width="9.140625" style="47"/>
    <col min="6913" max="6913" width="44.5703125" style="47" customWidth="1"/>
    <col min="6914" max="6914" width="7.7109375" style="47" customWidth="1"/>
    <col min="6915" max="6915" width="10" style="47" customWidth="1"/>
    <col min="6916" max="6922" width="9.140625" style="47"/>
    <col min="6923" max="6923" width="15.5703125" style="47" customWidth="1"/>
    <col min="6924" max="7168" width="9.140625" style="47"/>
    <col min="7169" max="7169" width="44.5703125" style="47" customWidth="1"/>
    <col min="7170" max="7170" width="7.7109375" style="47" customWidth="1"/>
    <col min="7171" max="7171" width="10" style="47" customWidth="1"/>
    <col min="7172" max="7178" width="9.140625" style="47"/>
    <col min="7179" max="7179" width="15.5703125" style="47" customWidth="1"/>
    <col min="7180" max="7424" width="9.140625" style="47"/>
    <col min="7425" max="7425" width="44.5703125" style="47" customWidth="1"/>
    <col min="7426" max="7426" width="7.7109375" style="47" customWidth="1"/>
    <col min="7427" max="7427" width="10" style="47" customWidth="1"/>
    <col min="7428" max="7434" width="9.140625" style="47"/>
    <col min="7435" max="7435" width="15.5703125" style="47" customWidth="1"/>
    <col min="7436" max="7680" width="9.140625" style="47"/>
    <col min="7681" max="7681" width="44.5703125" style="47" customWidth="1"/>
    <col min="7682" max="7682" width="7.7109375" style="47" customWidth="1"/>
    <col min="7683" max="7683" width="10" style="47" customWidth="1"/>
    <col min="7684" max="7690" width="9.140625" style="47"/>
    <col min="7691" max="7691" width="15.5703125" style="47" customWidth="1"/>
    <col min="7692" max="7936" width="9.140625" style="47"/>
    <col min="7937" max="7937" width="44.5703125" style="47" customWidth="1"/>
    <col min="7938" max="7938" width="7.7109375" style="47" customWidth="1"/>
    <col min="7939" max="7939" width="10" style="47" customWidth="1"/>
    <col min="7940" max="7946" width="9.140625" style="47"/>
    <col min="7947" max="7947" width="15.5703125" style="47" customWidth="1"/>
    <col min="7948" max="8192" width="9.140625" style="47"/>
    <col min="8193" max="8193" width="44.5703125" style="47" customWidth="1"/>
    <col min="8194" max="8194" width="7.7109375" style="47" customWidth="1"/>
    <col min="8195" max="8195" width="10" style="47" customWidth="1"/>
    <col min="8196" max="8202" width="9.140625" style="47"/>
    <col min="8203" max="8203" width="15.5703125" style="47" customWidth="1"/>
    <col min="8204" max="8448" width="9.140625" style="47"/>
    <col min="8449" max="8449" width="44.5703125" style="47" customWidth="1"/>
    <col min="8450" max="8450" width="7.7109375" style="47" customWidth="1"/>
    <col min="8451" max="8451" width="10" style="47" customWidth="1"/>
    <col min="8452" max="8458" width="9.140625" style="47"/>
    <col min="8459" max="8459" width="15.5703125" style="47" customWidth="1"/>
    <col min="8460" max="8704" width="9.140625" style="47"/>
    <col min="8705" max="8705" width="44.5703125" style="47" customWidth="1"/>
    <col min="8706" max="8706" width="7.7109375" style="47" customWidth="1"/>
    <col min="8707" max="8707" width="10" style="47" customWidth="1"/>
    <col min="8708" max="8714" width="9.140625" style="47"/>
    <col min="8715" max="8715" width="15.5703125" style="47" customWidth="1"/>
    <col min="8716" max="8960" width="9.140625" style="47"/>
    <col min="8961" max="8961" width="44.5703125" style="47" customWidth="1"/>
    <col min="8962" max="8962" width="7.7109375" style="47" customWidth="1"/>
    <col min="8963" max="8963" width="10" style="47" customWidth="1"/>
    <col min="8964" max="8970" width="9.140625" style="47"/>
    <col min="8971" max="8971" width="15.5703125" style="47" customWidth="1"/>
    <col min="8972" max="9216" width="9.140625" style="47"/>
    <col min="9217" max="9217" width="44.5703125" style="47" customWidth="1"/>
    <col min="9218" max="9218" width="7.7109375" style="47" customWidth="1"/>
    <col min="9219" max="9219" width="10" style="47" customWidth="1"/>
    <col min="9220" max="9226" width="9.140625" style="47"/>
    <col min="9227" max="9227" width="15.5703125" style="47" customWidth="1"/>
    <col min="9228" max="9472" width="9.140625" style="47"/>
    <col min="9473" max="9473" width="44.5703125" style="47" customWidth="1"/>
    <col min="9474" max="9474" width="7.7109375" style="47" customWidth="1"/>
    <col min="9475" max="9475" width="10" style="47" customWidth="1"/>
    <col min="9476" max="9482" width="9.140625" style="47"/>
    <col min="9483" max="9483" width="15.5703125" style="47" customWidth="1"/>
    <col min="9484" max="9728" width="9.140625" style="47"/>
    <col min="9729" max="9729" width="44.5703125" style="47" customWidth="1"/>
    <col min="9730" max="9730" width="7.7109375" style="47" customWidth="1"/>
    <col min="9731" max="9731" width="10" style="47" customWidth="1"/>
    <col min="9732" max="9738" width="9.140625" style="47"/>
    <col min="9739" max="9739" width="15.5703125" style="47" customWidth="1"/>
    <col min="9740" max="9984" width="9.140625" style="47"/>
    <col min="9985" max="9985" width="44.5703125" style="47" customWidth="1"/>
    <col min="9986" max="9986" width="7.7109375" style="47" customWidth="1"/>
    <col min="9987" max="9987" width="10" style="47" customWidth="1"/>
    <col min="9988" max="9994" width="9.140625" style="47"/>
    <col min="9995" max="9995" width="15.5703125" style="47" customWidth="1"/>
    <col min="9996" max="10240" width="9.140625" style="47"/>
    <col min="10241" max="10241" width="44.5703125" style="47" customWidth="1"/>
    <col min="10242" max="10242" width="7.7109375" style="47" customWidth="1"/>
    <col min="10243" max="10243" width="10" style="47" customWidth="1"/>
    <col min="10244" max="10250" width="9.140625" style="47"/>
    <col min="10251" max="10251" width="15.5703125" style="47" customWidth="1"/>
    <col min="10252" max="10496" width="9.140625" style="47"/>
    <col min="10497" max="10497" width="44.5703125" style="47" customWidth="1"/>
    <col min="10498" max="10498" width="7.7109375" style="47" customWidth="1"/>
    <col min="10499" max="10499" width="10" style="47" customWidth="1"/>
    <col min="10500" max="10506" width="9.140625" style="47"/>
    <col min="10507" max="10507" width="15.5703125" style="47" customWidth="1"/>
    <col min="10508" max="10752" width="9.140625" style="47"/>
    <col min="10753" max="10753" width="44.5703125" style="47" customWidth="1"/>
    <col min="10754" max="10754" width="7.7109375" style="47" customWidth="1"/>
    <col min="10755" max="10755" width="10" style="47" customWidth="1"/>
    <col min="10756" max="10762" width="9.140625" style="47"/>
    <col min="10763" max="10763" width="15.5703125" style="47" customWidth="1"/>
    <col min="10764" max="11008" width="9.140625" style="47"/>
    <col min="11009" max="11009" width="44.5703125" style="47" customWidth="1"/>
    <col min="11010" max="11010" width="7.7109375" style="47" customWidth="1"/>
    <col min="11011" max="11011" width="10" style="47" customWidth="1"/>
    <col min="11012" max="11018" width="9.140625" style="47"/>
    <col min="11019" max="11019" width="15.5703125" style="47" customWidth="1"/>
    <col min="11020" max="11264" width="9.140625" style="47"/>
    <col min="11265" max="11265" width="44.5703125" style="47" customWidth="1"/>
    <col min="11266" max="11266" width="7.7109375" style="47" customWidth="1"/>
    <col min="11267" max="11267" width="10" style="47" customWidth="1"/>
    <col min="11268" max="11274" width="9.140625" style="47"/>
    <col min="11275" max="11275" width="15.5703125" style="47" customWidth="1"/>
    <col min="11276" max="11520" width="9.140625" style="47"/>
    <col min="11521" max="11521" width="44.5703125" style="47" customWidth="1"/>
    <col min="11522" max="11522" width="7.7109375" style="47" customWidth="1"/>
    <col min="11523" max="11523" width="10" style="47" customWidth="1"/>
    <col min="11524" max="11530" width="9.140625" style="47"/>
    <col min="11531" max="11531" width="15.5703125" style="47" customWidth="1"/>
    <col min="11532" max="11776" width="9.140625" style="47"/>
    <col min="11777" max="11777" width="44.5703125" style="47" customWidth="1"/>
    <col min="11778" max="11778" width="7.7109375" style="47" customWidth="1"/>
    <col min="11779" max="11779" width="10" style="47" customWidth="1"/>
    <col min="11780" max="11786" width="9.140625" style="47"/>
    <col min="11787" max="11787" width="15.5703125" style="47" customWidth="1"/>
    <col min="11788" max="12032" width="9.140625" style="47"/>
    <col min="12033" max="12033" width="44.5703125" style="47" customWidth="1"/>
    <col min="12034" max="12034" width="7.7109375" style="47" customWidth="1"/>
    <col min="12035" max="12035" width="10" style="47" customWidth="1"/>
    <col min="12036" max="12042" width="9.140625" style="47"/>
    <col min="12043" max="12043" width="15.5703125" style="47" customWidth="1"/>
    <col min="12044" max="12288" width="9.140625" style="47"/>
    <col min="12289" max="12289" width="44.5703125" style="47" customWidth="1"/>
    <col min="12290" max="12290" width="7.7109375" style="47" customWidth="1"/>
    <col min="12291" max="12291" width="10" style="47" customWidth="1"/>
    <col min="12292" max="12298" width="9.140625" style="47"/>
    <col min="12299" max="12299" width="15.5703125" style="47" customWidth="1"/>
    <col min="12300" max="12544" width="9.140625" style="47"/>
    <col min="12545" max="12545" width="44.5703125" style="47" customWidth="1"/>
    <col min="12546" max="12546" width="7.7109375" style="47" customWidth="1"/>
    <col min="12547" max="12547" width="10" style="47" customWidth="1"/>
    <col min="12548" max="12554" width="9.140625" style="47"/>
    <col min="12555" max="12555" width="15.5703125" style="47" customWidth="1"/>
    <col min="12556" max="12800" width="9.140625" style="47"/>
    <col min="12801" max="12801" width="44.5703125" style="47" customWidth="1"/>
    <col min="12802" max="12802" width="7.7109375" style="47" customWidth="1"/>
    <col min="12803" max="12803" width="10" style="47" customWidth="1"/>
    <col min="12804" max="12810" width="9.140625" style="47"/>
    <col min="12811" max="12811" width="15.5703125" style="47" customWidth="1"/>
    <col min="12812" max="13056" width="9.140625" style="47"/>
    <col min="13057" max="13057" width="44.5703125" style="47" customWidth="1"/>
    <col min="13058" max="13058" width="7.7109375" style="47" customWidth="1"/>
    <col min="13059" max="13059" width="10" style="47" customWidth="1"/>
    <col min="13060" max="13066" width="9.140625" style="47"/>
    <col min="13067" max="13067" width="15.5703125" style="47" customWidth="1"/>
    <col min="13068" max="13312" width="9.140625" style="47"/>
    <col min="13313" max="13313" width="44.5703125" style="47" customWidth="1"/>
    <col min="13314" max="13314" width="7.7109375" style="47" customWidth="1"/>
    <col min="13315" max="13315" width="10" style="47" customWidth="1"/>
    <col min="13316" max="13322" width="9.140625" style="47"/>
    <col min="13323" max="13323" width="15.5703125" style="47" customWidth="1"/>
    <col min="13324" max="13568" width="9.140625" style="47"/>
    <col min="13569" max="13569" width="44.5703125" style="47" customWidth="1"/>
    <col min="13570" max="13570" width="7.7109375" style="47" customWidth="1"/>
    <col min="13571" max="13571" width="10" style="47" customWidth="1"/>
    <col min="13572" max="13578" width="9.140625" style="47"/>
    <col min="13579" max="13579" width="15.5703125" style="47" customWidth="1"/>
    <col min="13580" max="13824" width="9.140625" style="47"/>
    <col min="13825" max="13825" width="44.5703125" style="47" customWidth="1"/>
    <col min="13826" max="13826" width="7.7109375" style="47" customWidth="1"/>
    <col min="13827" max="13827" width="10" style="47" customWidth="1"/>
    <col min="13828" max="13834" width="9.140625" style="47"/>
    <col min="13835" max="13835" width="15.5703125" style="47" customWidth="1"/>
    <col min="13836" max="14080" width="9.140625" style="47"/>
    <col min="14081" max="14081" width="44.5703125" style="47" customWidth="1"/>
    <col min="14082" max="14082" width="7.7109375" style="47" customWidth="1"/>
    <col min="14083" max="14083" width="10" style="47" customWidth="1"/>
    <col min="14084" max="14090" width="9.140625" style="47"/>
    <col min="14091" max="14091" width="15.5703125" style="47" customWidth="1"/>
    <col min="14092" max="14336" width="9.140625" style="47"/>
    <col min="14337" max="14337" width="44.5703125" style="47" customWidth="1"/>
    <col min="14338" max="14338" width="7.7109375" style="47" customWidth="1"/>
    <col min="14339" max="14339" width="10" style="47" customWidth="1"/>
    <col min="14340" max="14346" width="9.140625" style="47"/>
    <col min="14347" max="14347" width="15.5703125" style="47" customWidth="1"/>
    <col min="14348" max="14592" width="9.140625" style="47"/>
    <col min="14593" max="14593" width="44.5703125" style="47" customWidth="1"/>
    <col min="14594" max="14594" width="7.7109375" style="47" customWidth="1"/>
    <col min="14595" max="14595" width="10" style="47" customWidth="1"/>
    <col min="14596" max="14602" width="9.140625" style="47"/>
    <col min="14603" max="14603" width="15.5703125" style="47" customWidth="1"/>
    <col min="14604" max="14848" width="9.140625" style="47"/>
    <col min="14849" max="14849" width="44.5703125" style="47" customWidth="1"/>
    <col min="14850" max="14850" width="7.7109375" style="47" customWidth="1"/>
    <col min="14851" max="14851" width="10" style="47" customWidth="1"/>
    <col min="14852" max="14858" width="9.140625" style="47"/>
    <col min="14859" max="14859" width="15.5703125" style="47" customWidth="1"/>
    <col min="14860" max="15104" width="9.140625" style="47"/>
    <col min="15105" max="15105" width="44.5703125" style="47" customWidth="1"/>
    <col min="15106" max="15106" width="7.7109375" style="47" customWidth="1"/>
    <col min="15107" max="15107" width="10" style="47" customWidth="1"/>
    <col min="15108" max="15114" width="9.140625" style="47"/>
    <col min="15115" max="15115" width="15.5703125" style="47" customWidth="1"/>
    <col min="15116" max="15360" width="9.140625" style="47"/>
    <col min="15361" max="15361" width="44.5703125" style="47" customWidth="1"/>
    <col min="15362" max="15362" width="7.7109375" style="47" customWidth="1"/>
    <col min="15363" max="15363" width="10" style="47" customWidth="1"/>
    <col min="15364" max="15370" width="9.140625" style="47"/>
    <col min="15371" max="15371" width="15.5703125" style="47" customWidth="1"/>
    <col min="15372" max="15616" width="9.140625" style="47"/>
    <col min="15617" max="15617" width="44.5703125" style="47" customWidth="1"/>
    <col min="15618" max="15618" width="7.7109375" style="47" customWidth="1"/>
    <col min="15619" max="15619" width="10" style="47" customWidth="1"/>
    <col min="15620" max="15626" width="9.140625" style="47"/>
    <col min="15627" max="15627" width="15.5703125" style="47" customWidth="1"/>
    <col min="15628" max="15872" width="9.140625" style="47"/>
    <col min="15873" max="15873" width="44.5703125" style="47" customWidth="1"/>
    <col min="15874" max="15874" width="7.7109375" style="47" customWidth="1"/>
    <col min="15875" max="15875" width="10" style="47" customWidth="1"/>
    <col min="15876" max="15882" width="9.140625" style="47"/>
    <col min="15883" max="15883" width="15.5703125" style="47" customWidth="1"/>
    <col min="15884" max="16128" width="9.140625" style="47"/>
    <col min="16129" max="16129" width="44.5703125" style="47" customWidth="1"/>
    <col min="16130" max="16130" width="7.7109375" style="47" customWidth="1"/>
    <col min="16131" max="16131" width="10" style="47" customWidth="1"/>
    <col min="16132" max="16138" width="9.140625" style="47"/>
    <col min="16139" max="16139" width="15.5703125" style="47" customWidth="1"/>
    <col min="16140" max="16384" width="9.140625" style="47"/>
  </cols>
  <sheetData>
    <row r="1" spans="1:23" ht="15.75" x14ac:dyDescent="0.25">
      <c r="A1" s="30" t="s">
        <v>47</v>
      </c>
      <c r="C1" s="31" t="s">
        <v>60</v>
      </c>
      <c r="F1" s="33" t="s">
        <v>128</v>
      </c>
    </row>
    <row r="3" spans="1:23" ht="12.75" customHeight="1" x14ac:dyDescent="0.2">
      <c r="A3" s="32" t="s">
        <v>61</v>
      </c>
      <c r="B3" s="32" t="s">
        <v>62</v>
      </c>
      <c r="C3" s="33" t="s">
        <v>63</v>
      </c>
      <c r="D3" s="33" t="s">
        <v>64</v>
      </c>
      <c r="E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23" ht="12.75" customHeight="1" x14ac:dyDescent="0.2">
      <c r="A4" s="32"/>
      <c r="B4" s="33"/>
      <c r="C4" s="33"/>
      <c r="D4" s="33"/>
      <c r="E4" s="33"/>
      <c r="F4" s="32"/>
    </row>
    <row r="5" spans="1:23" ht="12.75" customHeight="1" x14ac:dyDescent="0.2">
      <c r="A5" s="46" t="s">
        <v>65</v>
      </c>
      <c r="B5" s="47" t="s">
        <v>66</v>
      </c>
      <c r="C5" s="47" t="s">
        <v>67</v>
      </c>
      <c r="D5" s="55" t="s">
        <v>68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spans="1:23" ht="12.75" customHeight="1" x14ac:dyDescent="0.2">
      <c r="A6" s="46"/>
      <c r="D6" s="55" t="s">
        <v>69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</row>
    <row r="7" spans="1:23" ht="12.75" customHeight="1" x14ac:dyDescent="0.2">
      <c r="A7" s="46"/>
      <c r="D7" s="55" t="s">
        <v>70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</row>
    <row r="8" spans="1:23" ht="6.95" customHeight="1" x14ac:dyDescent="0.2">
      <c r="A8" s="46"/>
      <c r="D8" s="46"/>
    </row>
    <row r="9" spans="1:23" ht="14.25" customHeight="1" x14ac:dyDescent="0.2">
      <c r="A9" s="46" t="s">
        <v>71</v>
      </c>
      <c r="B9" s="47" t="s">
        <v>66</v>
      </c>
      <c r="C9" s="47" t="s">
        <v>67</v>
      </c>
      <c r="D9" s="55" t="s">
        <v>68</v>
      </c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</row>
    <row r="10" spans="1:23" ht="12.75" customHeight="1" x14ac:dyDescent="0.2">
      <c r="A10" s="47" t="s">
        <v>72</v>
      </c>
      <c r="D10" s="55" t="s">
        <v>73</v>
      </c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</row>
    <row r="11" spans="1:23" ht="12.75" customHeight="1" x14ac:dyDescent="0.2">
      <c r="D11" s="55" t="s">
        <v>74</v>
      </c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</row>
    <row r="12" spans="1:23" ht="12.75" customHeight="1" x14ac:dyDescent="0.2">
      <c r="D12" s="55" t="s">
        <v>75</v>
      </c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</row>
    <row r="13" spans="1:23" ht="6.95" customHeight="1" x14ac:dyDescent="0.2"/>
    <row r="14" spans="1:23" ht="12.75" customHeight="1" x14ac:dyDescent="0.2">
      <c r="A14" s="46" t="s">
        <v>76</v>
      </c>
      <c r="B14" s="47" t="s">
        <v>66</v>
      </c>
      <c r="C14" s="47" t="s">
        <v>67</v>
      </c>
      <c r="D14" s="55" t="s">
        <v>77</v>
      </c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</row>
    <row r="15" spans="1:23" ht="12.75" customHeight="1" x14ac:dyDescent="0.2">
      <c r="A15" s="46" t="s">
        <v>78</v>
      </c>
      <c r="D15" s="55" t="s">
        <v>79</v>
      </c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</row>
    <row r="16" spans="1:23" ht="12.75" customHeight="1" x14ac:dyDescent="0.2">
      <c r="A16" s="46"/>
      <c r="D16" s="55" t="s">
        <v>80</v>
      </c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</row>
    <row r="17" spans="1:23" ht="6.95" customHeight="1" x14ac:dyDescent="0.2"/>
    <row r="18" spans="1:23" ht="12.75" customHeight="1" x14ac:dyDescent="0.2">
      <c r="A18" s="46" t="s">
        <v>81</v>
      </c>
      <c r="B18" s="47" t="s">
        <v>66</v>
      </c>
      <c r="C18" s="47" t="s">
        <v>67</v>
      </c>
      <c r="D18" s="55" t="s">
        <v>82</v>
      </c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</row>
    <row r="19" spans="1:23" ht="12.75" customHeight="1" x14ac:dyDescent="0.2">
      <c r="A19" s="46" t="s">
        <v>83</v>
      </c>
      <c r="D19" s="57" t="s">
        <v>140</v>
      </c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</row>
    <row r="20" spans="1:23" ht="6.95" customHeight="1" x14ac:dyDescent="0.2"/>
    <row r="21" spans="1:23" ht="12.75" customHeight="1" x14ac:dyDescent="0.2">
      <c r="A21" s="47" t="s">
        <v>84</v>
      </c>
      <c r="B21" s="47" t="s">
        <v>66</v>
      </c>
      <c r="C21" s="47" t="s">
        <v>67</v>
      </c>
      <c r="D21" s="55" t="s">
        <v>85</v>
      </c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</row>
    <row r="22" spans="1:23" ht="12.75" customHeight="1" x14ac:dyDescent="0.2">
      <c r="D22" s="55" t="s">
        <v>86</v>
      </c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</row>
    <row r="23" spans="1:23" ht="12.75" customHeight="1" x14ac:dyDescent="0.2">
      <c r="D23" s="47" t="s">
        <v>87</v>
      </c>
    </row>
    <row r="24" spans="1:23" ht="12.75" customHeight="1" x14ac:dyDescent="0.2">
      <c r="D24" s="50" t="s">
        <v>141</v>
      </c>
    </row>
    <row r="25" spans="1:23" ht="6.95" customHeight="1" x14ac:dyDescent="0.2"/>
    <row r="26" spans="1:23" ht="12.75" customHeight="1" x14ac:dyDescent="0.2">
      <c r="D26" s="57" t="s">
        <v>142</v>
      </c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</row>
    <row r="27" spans="1:23" ht="6.95" customHeight="1" x14ac:dyDescent="0.2"/>
    <row r="28" spans="1:23" ht="12.75" customHeight="1" x14ac:dyDescent="0.2">
      <c r="A28" s="46" t="s">
        <v>88</v>
      </c>
      <c r="B28" s="47" t="s">
        <v>66</v>
      </c>
      <c r="C28" s="47" t="s">
        <v>67</v>
      </c>
      <c r="D28" s="55" t="s">
        <v>89</v>
      </c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</row>
    <row r="29" spans="1:23" ht="12.75" customHeight="1" x14ac:dyDescent="0.2">
      <c r="A29" s="47" t="s">
        <v>90</v>
      </c>
      <c r="D29" s="55" t="s">
        <v>91</v>
      </c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</row>
    <row r="30" spans="1:23" ht="12.75" customHeight="1" x14ac:dyDescent="0.2">
      <c r="D30" s="55" t="s">
        <v>92</v>
      </c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</row>
    <row r="31" spans="1:23" ht="12.75" customHeight="1" x14ac:dyDescent="0.2">
      <c r="D31" s="55" t="s">
        <v>93</v>
      </c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</row>
    <row r="32" spans="1:23" ht="12.75" customHeight="1" x14ac:dyDescent="0.2">
      <c r="D32" s="55" t="s">
        <v>94</v>
      </c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</row>
    <row r="33" spans="1:23" ht="6.95" customHeight="1" x14ac:dyDescent="0.2">
      <c r="D33" s="46"/>
    </row>
    <row r="34" spans="1:23" ht="12.75" customHeight="1" x14ac:dyDescent="0.2">
      <c r="A34" s="47" t="s">
        <v>95</v>
      </c>
      <c r="B34" s="47" t="s">
        <v>66</v>
      </c>
      <c r="C34" s="47" t="s">
        <v>67</v>
      </c>
      <c r="D34" s="55" t="s">
        <v>96</v>
      </c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</row>
    <row r="35" spans="1:23" ht="6.95" customHeight="1" x14ac:dyDescent="0.2"/>
    <row r="36" spans="1:23" ht="12.75" customHeight="1" x14ac:dyDescent="0.2">
      <c r="A36" s="46" t="s">
        <v>97</v>
      </c>
      <c r="B36" s="47" t="s">
        <v>66</v>
      </c>
      <c r="C36" s="47" t="s">
        <v>67</v>
      </c>
      <c r="D36" s="55" t="s">
        <v>98</v>
      </c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</row>
    <row r="37" spans="1:23" ht="6.95" customHeight="1" x14ac:dyDescent="0.2"/>
    <row r="38" spans="1:23" ht="12.75" customHeight="1" x14ac:dyDescent="0.2">
      <c r="A38" s="47" t="s">
        <v>99</v>
      </c>
      <c r="B38" s="47" t="s">
        <v>66</v>
      </c>
      <c r="C38" s="47" t="s">
        <v>67</v>
      </c>
      <c r="D38" s="55" t="s">
        <v>100</v>
      </c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</row>
    <row r="39" spans="1:23" ht="12.75" customHeight="1" x14ac:dyDescent="0.2">
      <c r="D39" s="55" t="s">
        <v>101</v>
      </c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</row>
    <row r="40" spans="1:23" ht="12.75" customHeight="1" x14ac:dyDescent="0.2">
      <c r="D40" s="55" t="s">
        <v>102</v>
      </c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</row>
    <row r="41" spans="1:23" ht="6.95" customHeight="1" x14ac:dyDescent="0.2"/>
    <row r="42" spans="1:23" x14ac:dyDescent="0.2">
      <c r="A42" s="47" t="s">
        <v>103</v>
      </c>
      <c r="B42" s="47" t="s">
        <v>66</v>
      </c>
      <c r="C42" s="47" t="s">
        <v>67</v>
      </c>
      <c r="D42" s="47" t="s">
        <v>104</v>
      </c>
    </row>
    <row r="43" spans="1:23" x14ac:dyDescent="0.2">
      <c r="A43" s="47" t="s">
        <v>105</v>
      </c>
      <c r="D43" s="47" t="s">
        <v>106</v>
      </c>
    </row>
    <row r="44" spans="1:23" x14ac:dyDescent="0.2">
      <c r="D44" s="47" t="s">
        <v>107</v>
      </c>
    </row>
  </sheetData>
  <mergeCells count="25">
    <mergeCell ref="D40:W40"/>
    <mergeCell ref="D31:W31"/>
    <mergeCell ref="D32:W32"/>
    <mergeCell ref="D34:W34"/>
    <mergeCell ref="D36:W36"/>
    <mergeCell ref="D38:W38"/>
    <mergeCell ref="D39:W39"/>
    <mergeCell ref="D30:W30"/>
    <mergeCell ref="D12:W12"/>
    <mergeCell ref="D14:W14"/>
    <mergeCell ref="D15:W15"/>
    <mergeCell ref="D16:W16"/>
    <mergeCell ref="D18:W18"/>
    <mergeCell ref="D19:W19"/>
    <mergeCell ref="D21:W21"/>
    <mergeCell ref="D22:W22"/>
    <mergeCell ref="D26:W26"/>
    <mergeCell ref="D28:W28"/>
    <mergeCell ref="D29:W29"/>
    <mergeCell ref="D11:W11"/>
    <mergeCell ref="D5:W5"/>
    <mergeCell ref="D6:W6"/>
    <mergeCell ref="D7:W7"/>
    <mergeCell ref="D9:W9"/>
    <mergeCell ref="D10:W10"/>
  </mergeCells>
  <pageMargins left="0.39370078740157483" right="0" top="0.39370078740157483" bottom="0.19685039370078741" header="0.51181102362204722" footer="0.118110236220472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money in &amp; out</vt:lpstr>
      <vt:lpstr>statement &amp; rec</vt:lpstr>
      <vt:lpstr>balance sheet</vt:lpstr>
      <vt:lpstr>asset register</vt:lpstr>
      <vt:lpstr>risk assessment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</dc:creator>
  <cp:lastModifiedBy>User</cp:lastModifiedBy>
  <cp:lastPrinted>2018-05-30T17:09:37Z</cp:lastPrinted>
  <dcterms:created xsi:type="dcterms:W3CDTF">2018-01-08T19:00:17Z</dcterms:created>
  <dcterms:modified xsi:type="dcterms:W3CDTF">2021-06-13T10:18:39Z</dcterms:modified>
</cp:coreProperties>
</file>