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e\Documents\Wyverstone Parish Council\Finance\"/>
    </mc:Choice>
  </mc:AlternateContent>
  <xr:revisionPtr revIDLastSave="0" documentId="13_ncr:1_{9A57FD14-594D-4B73-AD2C-6E425C8957C6}" xr6:coauthVersionLast="45" xr6:coauthVersionMax="45" xr10:uidLastSave="{00000000-0000-0000-0000-000000000000}"/>
  <bookViews>
    <workbookView xWindow="-120" yWindow="-120" windowWidth="20730" windowHeight="11160" activeTab="1" xr2:uid="{DA96B89F-F983-4866-B073-09CD6A6253E6}"/>
  </bookViews>
  <sheets>
    <sheet name="statement &amp; rec" sheetId="2" r:id="rId1"/>
    <sheet name="cashbook" sheetId="1" r:id="rId2"/>
  </sheets>
  <externalReferences>
    <externalReference r:id="rId3"/>
    <externalReference r:id="rId4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2" l="1"/>
  <c r="F35" i="2"/>
  <c r="F34" i="2"/>
  <c r="F33" i="2"/>
  <c r="F32" i="2"/>
  <c r="F31" i="2"/>
  <c r="F30" i="2"/>
  <c r="F29" i="2"/>
  <c r="F38" i="2" s="1"/>
  <c r="F28" i="2"/>
  <c r="F27" i="2"/>
  <c r="L21" i="2"/>
  <c r="K21" i="2"/>
  <c r="M19" i="2"/>
  <c r="C19" i="2"/>
  <c r="M18" i="2"/>
  <c r="M17" i="2"/>
  <c r="M16" i="2"/>
  <c r="E16" i="2"/>
  <c r="M15" i="2"/>
  <c r="M14" i="2"/>
  <c r="M13" i="2"/>
  <c r="M12" i="2"/>
  <c r="M11" i="2"/>
  <c r="B11" i="2"/>
  <c r="C20" i="2" s="1"/>
  <c r="M10" i="2"/>
  <c r="H10" i="2"/>
  <c r="H11" i="2" s="1"/>
  <c r="H12" i="2" s="1"/>
  <c r="H13" i="2" s="1"/>
  <c r="H14" i="2" s="1"/>
  <c r="H15" i="2" s="1"/>
  <c r="H16" i="2" s="1"/>
  <c r="H17" i="2" s="1"/>
  <c r="H18" i="2" s="1"/>
  <c r="H19" i="2" s="1"/>
  <c r="M9" i="2"/>
  <c r="M8" i="2"/>
  <c r="M7" i="2"/>
  <c r="H7" i="2"/>
  <c r="H8" i="2" s="1"/>
  <c r="M6" i="2"/>
  <c r="H6" i="2"/>
  <c r="M5" i="2"/>
  <c r="M21" i="2" s="1"/>
  <c r="C21" i="2" s="1"/>
  <c r="C23" i="2" l="1"/>
  <c r="G29" i="1"/>
  <c r="F1" i="1"/>
  <c r="G4" i="1" s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3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kate</author>
  </authors>
  <commentList>
    <comment ref="B6" authorId="0" shapeId="0" xr:uid="{E2B27672-CB2D-45BE-A8AE-A47C79F42D94}">
      <text>
        <r>
          <rPr>
            <b/>
            <sz val="9"/>
            <color indexed="81"/>
            <rFont val="Tahoma"/>
            <charset val="1"/>
          </rPr>
          <t>kate:</t>
        </r>
        <r>
          <rPr>
            <sz val="9"/>
            <color indexed="81"/>
            <rFont val="Tahoma"/>
            <charset val="1"/>
          </rPr>
          <t xml:space="preserve">
411.6 CIL +
750 locality  </t>
        </r>
      </text>
    </comment>
    <comment ref="C19" authorId="0" shapeId="0" xr:uid="{C55D1F29-A778-48B7-9E49-8391BF569E0A}">
      <text>
        <r>
          <rPr>
            <b/>
            <sz val="9"/>
            <color indexed="81"/>
            <rFont val="Tahoma"/>
            <charset val="1"/>
          </rPr>
          <t>kate:</t>
        </r>
        <r>
          <rPr>
            <sz val="9"/>
            <color indexed="81"/>
            <rFont val="Tahoma"/>
            <charset val="1"/>
          </rPr>
          <t xml:space="preserve">
4775.39 current a/c +
1109.24 savings a/c
</t>
        </r>
      </text>
    </comment>
  </commentList>
</comments>
</file>

<file path=xl/sharedStrings.xml><?xml version="1.0" encoding="utf-8"?>
<sst xmlns="http://schemas.openxmlformats.org/spreadsheetml/2006/main" count="145" uniqueCount="87">
  <si>
    <t>balance as at 01/04/2019</t>
  </si>
  <si>
    <t>date</t>
  </si>
  <si>
    <t>cheque</t>
  </si>
  <si>
    <t>to/from</t>
  </si>
  <si>
    <t>details</t>
  </si>
  <si>
    <t>out</t>
  </si>
  <si>
    <t>in</t>
  </si>
  <si>
    <t>balance</t>
  </si>
  <si>
    <t>MSDC</t>
  </si>
  <si>
    <t>precept</t>
  </si>
  <si>
    <t>CIL</t>
  </si>
  <si>
    <t>village hall</t>
  </si>
  <si>
    <t>hire of hall</t>
  </si>
  <si>
    <t>from 2018/9</t>
  </si>
  <si>
    <t>SCC</t>
  </si>
  <si>
    <t>street lighting maintenance</t>
  </si>
  <si>
    <t>HMRC</t>
  </si>
  <si>
    <t>VAT reclaim</t>
  </si>
  <si>
    <t>WTET</t>
  </si>
  <si>
    <t>village maps</t>
  </si>
  <si>
    <t>SALC</t>
  </si>
  <si>
    <t>membership fee</t>
  </si>
  <si>
    <t>T Brown</t>
  </si>
  <si>
    <t>internal audit</t>
  </si>
  <si>
    <t>parish election charges</t>
  </si>
  <si>
    <t>emptying of litter/dog bins</t>
  </si>
  <si>
    <t>Kingfisher Direct</t>
  </si>
  <si>
    <t>grit bins</t>
  </si>
  <si>
    <t>CAS</t>
  </si>
  <si>
    <t>insurance renewal</t>
  </si>
  <si>
    <t>web site hosting</t>
  </si>
  <si>
    <t>grass cutting</t>
  </si>
  <si>
    <t>clerk</t>
  </si>
  <si>
    <t>salary</t>
  </si>
  <si>
    <t>PAYE</t>
  </si>
  <si>
    <t>S Williams</t>
  </si>
  <si>
    <t xml:space="preserve">trees </t>
  </si>
  <si>
    <t>locality grant</t>
  </si>
  <si>
    <t>+ unpresented cheques</t>
  </si>
  <si>
    <t>balance in account at 31/03/2020</t>
  </si>
  <si>
    <t>Wyverstone Parish Council</t>
  </si>
  <si>
    <t>annual statement for period ending 31/03/2020</t>
  </si>
  <si>
    <t>payee</t>
  </si>
  <si>
    <t>amount</t>
  </si>
  <si>
    <t>Year 2019/20</t>
  </si>
  <si>
    <t>no</t>
  </si>
  <si>
    <t>net</t>
  </si>
  <si>
    <t>VAT</t>
  </si>
  <si>
    <t>total</t>
  </si>
  <si>
    <t>income</t>
  </si>
  <si>
    <t>expenditure</t>
  </si>
  <si>
    <t>salaries</t>
  </si>
  <si>
    <t>WTE Trust</t>
  </si>
  <si>
    <t>grants</t>
  </si>
  <si>
    <t>donations</t>
  </si>
  <si>
    <t>interest</t>
  </si>
  <si>
    <t>professional fees</t>
  </si>
  <si>
    <t>audit fee</t>
  </si>
  <si>
    <t>insurance</t>
  </si>
  <si>
    <t>MDSC</t>
  </si>
  <si>
    <t>election charges</t>
  </si>
  <si>
    <t>street lighting</t>
  </si>
  <si>
    <t>emptying of  bins</t>
  </si>
  <si>
    <t>subscriptions</t>
  </si>
  <si>
    <t>Kingfisher Direct Ltd</t>
  </si>
  <si>
    <t>total recepits</t>
  </si>
  <si>
    <t>training</t>
  </si>
  <si>
    <t>One Suffolk</t>
  </si>
  <si>
    <t>village hall costs</t>
  </si>
  <si>
    <t>website hosting</t>
  </si>
  <si>
    <t>maintenance</t>
  </si>
  <si>
    <t>election</t>
  </si>
  <si>
    <t>misc</t>
  </si>
  <si>
    <t>hire of hall for meetings</t>
  </si>
  <si>
    <t>K Webster</t>
  </si>
  <si>
    <t>clerk's salary</t>
  </si>
  <si>
    <t>bank reconcilation for the period 01/04/2019 - 31/03/2020</t>
  </si>
  <si>
    <t>PAYE (clerk)</t>
  </si>
  <si>
    <t>balance as at 01/04/20198</t>
  </si>
  <si>
    <t>tree project</t>
  </si>
  <si>
    <t>total receipts</t>
  </si>
  <si>
    <t>total payments</t>
  </si>
  <si>
    <t>cashed from 18/19</t>
  </si>
  <si>
    <t xml:space="preserve">  </t>
  </si>
  <si>
    <t>balance as at 31/03/20</t>
  </si>
  <si>
    <t>income for the period 01/04/2019 - 31/03/2020</t>
  </si>
  <si>
    <t>Barclays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</si>
</sst>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0" fontId="2" fillId="0" borderId="0" xfId="0" applyFont="1"/>
    <xf numFmtId="164" fontId="0" fillId="0" borderId="0" xfId="0" quotePrefix="1" applyNumberFormat="1"/>
    <xf numFmtId="0" fontId="1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2" fontId="1" fillId="0" borderId="0" xfId="0" applyNumberFormat="1" applyFont="1" applyAlignment="1">
      <alignment horizontal="left"/>
    </xf>
    <xf numFmtId="164" fontId="1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shbook.xl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9-20/annual%20audit%202019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-18"/>
      <sheetName val="2018-9"/>
      <sheetName val="2019-20"/>
      <sheetName val="2020-21"/>
    </sheetNames>
    <sheetDataSet>
      <sheetData sheetId="0" refreshError="1"/>
      <sheetData sheetId="1">
        <row r="30">
          <cell r="G30">
            <v>4775.3900000000003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ey in &amp; out"/>
      <sheetName val="statement &amp; rec"/>
      <sheetName val="balance sheet"/>
      <sheetName val="asset register"/>
      <sheetName val="Sheet1"/>
    </sheetNames>
    <sheetDataSet>
      <sheetData sheetId="0">
        <row r="26">
          <cell r="G26">
            <v>1591</v>
          </cell>
        </row>
        <row r="27">
          <cell r="G27">
            <v>411.6</v>
          </cell>
        </row>
        <row r="28">
          <cell r="G28">
            <v>61.8</v>
          </cell>
        </row>
        <row r="29">
          <cell r="G29">
            <v>0.55000000000000004</v>
          </cell>
        </row>
        <row r="30">
          <cell r="G30">
            <v>718.01</v>
          </cell>
        </row>
        <row r="31">
          <cell r="G31">
            <v>0.55000000000000004</v>
          </cell>
        </row>
        <row r="32">
          <cell r="G32">
            <v>1591</v>
          </cell>
        </row>
        <row r="33">
          <cell r="G33">
            <v>0.55000000000000004</v>
          </cell>
        </row>
        <row r="34">
          <cell r="G34">
            <v>750</v>
          </cell>
        </row>
        <row r="35">
          <cell r="G35">
            <v>0.39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88F10-B840-4A96-9874-DB2B2F44EFC8}">
  <dimension ref="A1:Q40"/>
  <sheetViews>
    <sheetView topLeftCell="A10" workbookViewId="0">
      <selection activeCell="L19" sqref="L19"/>
    </sheetView>
  </sheetViews>
  <sheetFormatPr defaultRowHeight="15" x14ac:dyDescent="0.25"/>
  <cols>
    <col min="1" max="1" width="12.85546875" customWidth="1"/>
    <col min="2" max="2" width="9.140625" customWidth="1"/>
    <col min="3" max="3" width="9.5703125" customWidth="1"/>
    <col min="4" max="4" width="16.140625" customWidth="1"/>
    <col min="5" max="5" width="8.140625" customWidth="1"/>
    <col min="6" max="6" width="8.5703125" customWidth="1"/>
    <col min="9" max="9" width="15.5703125" customWidth="1"/>
    <col min="10" max="10" width="22.85546875" customWidth="1"/>
    <col min="11" max="11" width="8" customWidth="1"/>
    <col min="12" max="12" width="7.5703125" customWidth="1"/>
    <col min="13" max="13" width="8" customWidth="1"/>
  </cols>
  <sheetData>
    <row r="1" spans="1:17" ht="18" x14ac:dyDescent="0.25">
      <c r="A1" s="8" t="s">
        <v>40</v>
      </c>
    </row>
    <row r="2" spans="1:17" x14ac:dyDescent="0.25">
      <c r="A2" s="9" t="s">
        <v>41</v>
      </c>
      <c r="B2" s="9"/>
      <c r="C2" s="9"/>
      <c r="D2" s="9"/>
      <c r="E2" s="9"/>
      <c r="F2" s="9"/>
      <c r="G2" s="1" t="s">
        <v>1</v>
      </c>
      <c r="H2" s="1" t="s">
        <v>2</v>
      </c>
      <c r="I2" s="10" t="s">
        <v>42</v>
      </c>
      <c r="J2" s="10" t="s">
        <v>4</v>
      </c>
      <c r="K2" s="11" t="s">
        <v>43</v>
      </c>
      <c r="L2" s="12"/>
      <c r="M2" s="12"/>
    </row>
    <row r="3" spans="1:17" x14ac:dyDescent="0.25">
      <c r="D3" s="1" t="s">
        <v>44</v>
      </c>
      <c r="G3" s="1"/>
      <c r="H3" s="1" t="s">
        <v>45</v>
      </c>
      <c r="I3" s="10"/>
      <c r="J3" s="10"/>
      <c r="K3" s="10" t="s">
        <v>46</v>
      </c>
      <c r="L3" s="13" t="s">
        <v>47</v>
      </c>
      <c r="M3" s="10" t="s">
        <v>48</v>
      </c>
    </row>
    <row r="4" spans="1:17" x14ac:dyDescent="0.25">
      <c r="B4" s="1" t="s">
        <v>49</v>
      </c>
      <c r="D4" s="1" t="s">
        <v>50</v>
      </c>
      <c r="G4" s="1"/>
      <c r="H4" s="1"/>
      <c r="I4" s="10"/>
      <c r="J4" s="10"/>
      <c r="K4" s="10"/>
      <c r="L4" s="13"/>
      <c r="M4" s="10"/>
    </row>
    <row r="5" spans="1:17" x14ac:dyDescent="0.25">
      <c r="A5" t="s">
        <v>9</v>
      </c>
      <c r="B5">
        <v>3182</v>
      </c>
      <c r="D5" t="s">
        <v>51</v>
      </c>
      <c r="E5">
        <v>1000</v>
      </c>
      <c r="G5" s="14">
        <v>43592</v>
      </c>
      <c r="H5" s="13">
        <v>100516</v>
      </c>
      <c r="I5" s="3" t="s">
        <v>52</v>
      </c>
      <c r="J5" s="3" t="s">
        <v>19</v>
      </c>
      <c r="K5" s="13">
        <v>325</v>
      </c>
      <c r="L5" s="13">
        <v>0</v>
      </c>
      <c r="M5" s="13">
        <f>K5+L5</f>
        <v>325</v>
      </c>
      <c r="P5" s="3"/>
      <c r="Q5" s="13"/>
    </row>
    <row r="6" spans="1:17" x14ac:dyDescent="0.25">
      <c r="A6" t="s">
        <v>53</v>
      </c>
      <c r="B6">
        <v>1161.5999999999999</v>
      </c>
      <c r="D6" t="s">
        <v>54</v>
      </c>
      <c r="E6">
        <v>0</v>
      </c>
      <c r="G6" s="14">
        <v>43592</v>
      </c>
      <c r="H6" s="13">
        <f>H5+1</f>
        <v>100517</v>
      </c>
      <c r="I6" s="3" t="s">
        <v>20</v>
      </c>
      <c r="J6" s="3" t="s">
        <v>21</v>
      </c>
      <c r="K6" s="13">
        <v>180.76</v>
      </c>
      <c r="L6" s="13">
        <v>0</v>
      </c>
      <c r="M6" s="13">
        <f t="shared" ref="M6:M19" si="0">K6+L6</f>
        <v>180.76</v>
      </c>
      <c r="P6" s="3"/>
      <c r="Q6" s="13"/>
    </row>
    <row r="7" spans="1:17" x14ac:dyDescent="0.25">
      <c r="A7" t="s">
        <v>55</v>
      </c>
      <c r="B7">
        <v>2.04</v>
      </c>
      <c r="D7" t="s">
        <v>56</v>
      </c>
      <c r="E7">
        <v>98.4</v>
      </c>
      <c r="G7" s="14">
        <v>43648</v>
      </c>
      <c r="H7" s="13">
        <f>H6+1</f>
        <v>100518</v>
      </c>
      <c r="I7" s="3" t="s">
        <v>22</v>
      </c>
      <c r="J7" s="3" t="s">
        <v>57</v>
      </c>
      <c r="K7" s="13">
        <v>98.4</v>
      </c>
      <c r="L7" s="13">
        <v>0</v>
      </c>
      <c r="M7" s="13">
        <f t="shared" si="0"/>
        <v>98.4</v>
      </c>
      <c r="P7" s="3"/>
      <c r="Q7" s="13"/>
    </row>
    <row r="8" spans="1:17" x14ac:dyDescent="0.25">
      <c r="A8" t="s">
        <v>17</v>
      </c>
      <c r="B8">
        <v>779.81</v>
      </c>
      <c r="D8" t="s">
        <v>58</v>
      </c>
      <c r="E8">
        <v>216.53</v>
      </c>
      <c r="G8" s="14">
        <v>43732</v>
      </c>
      <c r="H8" s="13">
        <f t="shared" ref="H8:H19" si="1">H7+1</f>
        <v>100519</v>
      </c>
      <c r="I8" s="3" t="s">
        <v>59</v>
      </c>
      <c r="J8" s="3" t="s">
        <v>60</v>
      </c>
      <c r="K8" s="13">
        <v>104.78</v>
      </c>
      <c r="L8" s="13">
        <v>0</v>
      </c>
      <c r="M8" s="13">
        <f t="shared" si="0"/>
        <v>104.78</v>
      </c>
      <c r="P8" s="3"/>
      <c r="Q8" s="13"/>
    </row>
    <row r="9" spans="1:17" x14ac:dyDescent="0.25">
      <c r="D9" t="s">
        <v>61</v>
      </c>
      <c r="E9">
        <v>0</v>
      </c>
      <c r="G9" s="14">
        <v>43732</v>
      </c>
      <c r="H9" s="13">
        <v>100521</v>
      </c>
      <c r="I9" s="3" t="s">
        <v>59</v>
      </c>
      <c r="J9" s="3" t="s">
        <v>62</v>
      </c>
      <c r="K9" s="13">
        <v>235</v>
      </c>
      <c r="L9" s="13">
        <v>47</v>
      </c>
      <c r="M9" s="13">
        <f t="shared" si="0"/>
        <v>282</v>
      </c>
      <c r="P9" s="3"/>
      <c r="Q9" s="13"/>
    </row>
    <row r="10" spans="1:17" x14ac:dyDescent="0.25">
      <c r="D10" t="s">
        <v>63</v>
      </c>
      <c r="E10">
        <v>240.76</v>
      </c>
      <c r="G10" s="14">
        <v>43732</v>
      </c>
      <c r="H10" s="13">
        <f t="shared" si="1"/>
        <v>100522</v>
      </c>
      <c r="I10" s="3" t="s">
        <v>64</v>
      </c>
      <c r="J10" s="3" t="s">
        <v>27</v>
      </c>
      <c r="K10" s="13">
        <v>239.96</v>
      </c>
      <c r="L10" s="13">
        <v>47.99</v>
      </c>
      <c r="M10" s="13">
        <f t="shared" si="0"/>
        <v>287.95</v>
      </c>
      <c r="P10" s="3"/>
      <c r="Q10" s="13"/>
    </row>
    <row r="11" spans="1:17" x14ac:dyDescent="0.25">
      <c r="A11" s="1" t="s">
        <v>65</v>
      </c>
      <c r="B11" s="1">
        <f>SUM(B5:B10)</f>
        <v>5125.4500000000007</v>
      </c>
      <c r="D11" t="s">
        <v>66</v>
      </c>
      <c r="E11">
        <v>0</v>
      </c>
      <c r="G11" s="14">
        <v>43746</v>
      </c>
      <c r="H11" s="13">
        <f t="shared" si="1"/>
        <v>100523</v>
      </c>
      <c r="I11" s="3" t="s">
        <v>67</v>
      </c>
      <c r="J11" s="3" t="s">
        <v>29</v>
      </c>
      <c r="K11" s="13">
        <v>216.53</v>
      </c>
      <c r="L11" s="15">
        <v>0</v>
      </c>
      <c r="M11" s="13">
        <f t="shared" si="0"/>
        <v>216.53</v>
      </c>
      <c r="P11" s="3"/>
      <c r="Q11" s="16"/>
    </row>
    <row r="12" spans="1:17" x14ac:dyDescent="0.25">
      <c r="D12" t="s">
        <v>68</v>
      </c>
      <c r="E12">
        <v>94.5</v>
      </c>
      <c r="G12" s="14">
        <v>43774</v>
      </c>
      <c r="H12" s="13">
        <f t="shared" si="1"/>
        <v>100524</v>
      </c>
      <c r="I12" s="3" t="s">
        <v>67</v>
      </c>
      <c r="J12" s="3" t="s">
        <v>69</v>
      </c>
      <c r="K12" s="13">
        <v>50</v>
      </c>
      <c r="L12" s="13">
        <v>10</v>
      </c>
      <c r="M12" s="13">
        <f t="shared" si="0"/>
        <v>60</v>
      </c>
      <c r="P12" s="3"/>
      <c r="Q12" s="13"/>
    </row>
    <row r="13" spans="1:17" x14ac:dyDescent="0.25">
      <c r="D13" t="s">
        <v>70</v>
      </c>
      <c r="E13">
        <v>702</v>
      </c>
      <c r="G13" s="14">
        <v>43774</v>
      </c>
      <c r="H13" s="13">
        <f t="shared" si="1"/>
        <v>100525</v>
      </c>
      <c r="I13" s="3" t="s">
        <v>8</v>
      </c>
      <c r="J13" s="3" t="s">
        <v>62</v>
      </c>
      <c r="K13" s="13">
        <v>40</v>
      </c>
      <c r="L13" s="13">
        <v>8</v>
      </c>
      <c r="M13" s="13">
        <f t="shared" si="0"/>
        <v>48</v>
      </c>
      <c r="P13" s="3"/>
      <c r="Q13" s="13"/>
    </row>
    <row r="14" spans="1:17" x14ac:dyDescent="0.25">
      <c r="D14" t="s">
        <v>71</v>
      </c>
      <c r="E14">
        <v>104.78</v>
      </c>
      <c r="G14" s="14">
        <v>43854</v>
      </c>
      <c r="H14" s="13">
        <f t="shared" si="1"/>
        <v>100526</v>
      </c>
      <c r="I14" s="3" t="s">
        <v>11</v>
      </c>
      <c r="J14" s="3" t="s">
        <v>31</v>
      </c>
      <c r="K14" s="13">
        <v>300</v>
      </c>
      <c r="L14" s="13">
        <v>0</v>
      </c>
      <c r="M14" s="13">
        <f t="shared" si="0"/>
        <v>300</v>
      </c>
      <c r="P14" s="3"/>
      <c r="Q14" s="16"/>
    </row>
    <row r="15" spans="1:17" x14ac:dyDescent="0.25">
      <c r="D15" t="s">
        <v>72</v>
      </c>
      <c r="E15">
        <v>1464.45</v>
      </c>
      <c r="G15" s="14">
        <v>43886</v>
      </c>
      <c r="H15" s="13">
        <f t="shared" si="1"/>
        <v>100527</v>
      </c>
      <c r="I15" s="3" t="s">
        <v>11</v>
      </c>
      <c r="J15" s="3" t="s">
        <v>73</v>
      </c>
      <c r="K15" s="13">
        <v>94.5</v>
      </c>
      <c r="L15" s="13">
        <v>0</v>
      </c>
      <c r="M15" s="13">
        <f t="shared" si="0"/>
        <v>94.5</v>
      </c>
      <c r="P15" s="3"/>
      <c r="Q15" s="13"/>
    </row>
    <row r="16" spans="1:17" x14ac:dyDescent="0.25">
      <c r="E16" s="1">
        <f>SUM(E5:E15)</f>
        <v>3921.42</v>
      </c>
      <c r="G16" s="14">
        <v>43886</v>
      </c>
      <c r="H16" s="13">
        <f t="shared" si="1"/>
        <v>100528</v>
      </c>
      <c r="I16" s="3" t="s">
        <v>8</v>
      </c>
      <c r="J16" s="3" t="s">
        <v>31</v>
      </c>
      <c r="K16" s="13">
        <v>60</v>
      </c>
      <c r="L16" s="16">
        <v>12</v>
      </c>
      <c r="M16" s="13">
        <f t="shared" si="0"/>
        <v>72</v>
      </c>
      <c r="P16" s="3"/>
      <c r="Q16" s="16"/>
    </row>
    <row r="17" spans="1:17" x14ac:dyDescent="0.25">
      <c r="G17" s="14">
        <v>43886</v>
      </c>
      <c r="H17" s="13">
        <f t="shared" si="1"/>
        <v>100529</v>
      </c>
      <c r="I17" s="3" t="s">
        <v>74</v>
      </c>
      <c r="J17" s="3" t="s">
        <v>75</v>
      </c>
      <c r="K17" s="13">
        <v>800</v>
      </c>
      <c r="L17" s="13">
        <v>0</v>
      </c>
      <c r="M17" s="13">
        <f t="shared" si="0"/>
        <v>800</v>
      </c>
      <c r="P17" s="3"/>
      <c r="Q17" s="13"/>
    </row>
    <row r="18" spans="1:17" x14ac:dyDescent="0.25">
      <c r="A18" s="9" t="s">
        <v>76</v>
      </c>
      <c r="B18" s="9"/>
      <c r="C18" s="9"/>
      <c r="D18" s="9"/>
      <c r="E18" s="9"/>
      <c r="F18" s="9"/>
      <c r="G18" s="14">
        <v>43886</v>
      </c>
      <c r="H18" s="13">
        <f t="shared" si="1"/>
        <v>100530</v>
      </c>
      <c r="I18" s="3" t="s">
        <v>16</v>
      </c>
      <c r="J18" s="3" t="s">
        <v>77</v>
      </c>
      <c r="K18" s="13">
        <v>200</v>
      </c>
      <c r="L18" s="13">
        <v>0</v>
      </c>
      <c r="M18" s="13">
        <f t="shared" si="0"/>
        <v>200</v>
      </c>
      <c r="P18" s="3"/>
      <c r="Q18" s="13"/>
    </row>
    <row r="19" spans="1:17" x14ac:dyDescent="0.25">
      <c r="A19" t="s">
        <v>78</v>
      </c>
      <c r="C19" s="1">
        <f>SUM(4775.39+1109.24)</f>
        <v>5884.63</v>
      </c>
      <c r="G19" s="14">
        <v>43886</v>
      </c>
      <c r="H19" s="13">
        <f t="shared" si="1"/>
        <v>100531</v>
      </c>
      <c r="I19" s="3" t="s">
        <v>35</v>
      </c>
      <c r="J19" s="3" t="s">
        <v>79</v>
      </c>
      <c r="K19" s="13">
        <v>735.24</v>
      </c>
      <c r="L19" s="13">
        <v>116.26</v>
      </c>
      <c r="M19" s="13">
        <f t="shared" si="0"/>
        <v>851.5</v>
      </c>
      <c r="P19" s="3"/>
      <c r="Q19" s="13"/>
    </row>
    <row r="20" spans="1:17" x14ac:dyDescent="0.25">
      <c r="A20" t="s">
        <v>80</v>
      </c>
      <c r="C20">
        <f>B11</f>
        <v>5125.4500000000007</v>
      </c>
      <c r="G20" s="14"/>
      <c r="H20" s="13"/>
      <c r="I20" s="3"/>
      <c r="J20" s="3"/>
      <c r="K20" s="3"/>
      <c r="L20" s="13"/>
      <c r="P20" s="3"/>
      <c r="Q20" s="13"/>
    </row>
    <row r="21" spans="1:17" x14ac:dyDescent="0.25">
      <c r="A21" t="s">
        <v>81</v>
      </c>
      <c r="C21" s="17">
        <f>M21</f>
        <v>3921.42</v>
      </c>
      <c r="G21" s="14"/>
      <c r="H21" s="13"/>
      <c r="I21" s="3"/>
      <c r="J21" s="3"/>
      <c r="K21" s="18">
        <f>SUM(K5:K20)</f>
        <v>3680.17</v>
      </c>
      <c r="L21" s="18">
        <f>SUM(L5:L20)</f>
        <v>241.25</v>
      </c>
      <c r="M21" s="18">
        <f>SUM(M5:M20)</f>
        <v>3921.42</v>
      </c>
      <c r="P21" s="3"/>
      <c r="Q21" s="13"/>
    </row>
    <row r="22" spans="1:17" x14ac:dyDescent="0.25">
      <c r="A22" t="s">
        <v>82</v>
      </c>
      <c r="C22" s="17">
        <v>229.05</v>
      </c>
      <c r="G22" s="14"/>
      <c r="H22" s="13"/>
      <c r="I22" s="3"/>
      <c r="J22" s="3"/>
      <c r="O22" t="s">
        <v>83</v>
      </c>
    </row>
    <row r="23" spans="1:17" x14ac:dyDescent="0.25">
      <c r="A23" t="s">
        <v>84</v>
      </c>
      <c r="C23" s="17">
        <f>C19+C20-C21-C22</f>
        <v>6859.6100000000015</v>
      </c>
      <c r="G23" s="19"/>
      <c r="H23" s="13"/>
    </row>
    <row r="24" spans="1:17" x14ac:dyDescent="0.25">
      <c r="G24" s="14"/>
    </row>
    <row r="25" spans="1:17" x14ac:dyDescent="0.25">
      <c r="A25" s="9" t="s">
        <v>85</v>
      </c>
      <c r="B25" s="9"/>
      <c r="C25" s="9"/>
      <c r="D25" s="9"/>
      <c r="E25" s="9"/>
      <c r="F25" s="9"/>
      <c r="G25" s="14"/>
    </row>
    <row r="26" spans="1:17" x14ac:dyDescent="0.25">
      <c r="A26" s="20"/>
      <c r="B26" s="20"/>
      <c r="C26" s="20"/>
      <c r="D26" s="20"/>
      <c r="E26" s="21"/>
      <c r="F26" s="20"/>
      <c r="G26" s="14"/>
    </row>
    <row r="27" spans="1:17" x14ac:dyDescent="0.25">
      <c r="A27" s="22">
        <v>43570</v>
      </c>
      <c r="C27" t="s">
        <v>8</v>
      </c>
      <c r="D27" t="s">
        <v>9</v>
      </c>
      <c r="F27" s="3">
        <f>'[2]money in &amp; out'!G26</f>
        <v>1591</v>
      </c>
      <c r="G27" s="14"/>
    </row>
    <row r="28" spans="1:17" x14ac:dyDescent="0.25">
      <c r="A28" s="22">
        <v>43570</v>
      </c>
      <c r="C28" t="s">
        <v>8</v>
      </c>
      <c r="D28" t="s">
        <v>10</v>
      </c>
      <c r="F28" s="3">
        <f>'[2]money in &amp; out'!G27</f>
        <v>411.6</v>
      </c>
      <c r="G28" s="14"/>
    </row>
    <row r="29" spans="1:17" x14ac:dyDescent="0.25">
      <c r="A29" s="22">
        <v>43579</v>
      </c>
      <c r="C29" t="s">
        <v>16</v>
      </c>
      <c r="D29" t="s">
        <v>17</v>
      </c>
      <c r="F29" s="3">
        <f>'[2]money in &amp; out'!G28</f>
        <v>61.8</v>
      </c>
      <c r="G29" s="14"/>
    </row>
    <row r="30" spans="1:17" x14ac:dyDescent="0.25">
      <c r="A30" s="22">
        <v>43619</v>
      </c>
      <c r="C30" t="s">
        <v>86</v>
      </c>
      <c r="D30" t="s">
        <v>55</v>
      </c>
      <c r="F30" s="3">
        <f>'[2]money in &amp; out'!G29</f>
        <v>0.55000000000000004</v>
      </c>
    </row>
    <row r="31" spans="1:17" x14ac:dyDescent="0.25">
      <c r="A31" s="22">
        <v>43628</v>
      </c>
      <c r="C31" t="s">
        <v>16</v>
      </c>
      <c r="D31" t="s">
        <v>17</v>
      </c>
      <c r="F31" s="3">
        <f>'[2]money in &amp; out'!G30</f>
        <v>718.01</v>
      </c>
    </row>
    <row r="32" spans="1:17" x14ac:dyDescent="0.25">
      <c r="A32" s="22">
        <v>43710</v>
      </c>
      <c r="C32" t="s">
        <v>86</v>
      </c>
      <c r="D32" t="s">
        <v>55</v>
      </c>
      <c r="F32" s="3">
        <f>'[2]money in &amp; out'!G31</f>
        <v>0.55000000000000004</v>
      </c>
    </row>
    <row r="33" spans="1:6" x14ac:dyDescent="0.25">
      <c r="A33" s="22">
        <v>43717</v>
      </c>
      <c r="C33" t="s">
        <v>8</v>
      </c>
      <c r="D33" t="s">
        <v>9</v>
      </c>
      <c r="F33" s="3">
        <f>'[2]money in &amp; out'!G32</f>
        <v>1591</v>
      </c>
    </row>
    <row r="34" spans="1:6" x14ac:dyDescent="0.25">
      <c r="A34" s="22">
        <v>43801</v>
      </c>
      <c r="C34" t="s">
        <v>86</v>
      </c>
      <c r="D34" t="s">
        <v>55</v>
      </c>
      <c r="F34" s="3">
        <f>'[2]money in &amp; out'!G33</f>
        <v>0.55000000000000004</v>
      </c>
    </row>
    <row r="35" spans="1:6" x14ac:dyDescent="0.25">
      <c r="A35" s="22">
        <v>43871</v>
      </c>
      <c r="C35" t="s">
        <v>8</v>
      </c>
      <c r="D35" t="s">
        <v>37</v>
      </c>
      <c r="F35" s="3">
        <f>'[2]money in &amp; out'!G34</f>
        <v>750</v>
      </c>
    </row>
    <row r="36" spans="1:6" x14ac:dyDescent="0.25">
      <c r="A36" s="22">
        <v>43892</v>
      </c>
      <c r="C36" t="s">
        <v>86</v>
      </c>
      <c r="D36" t="s">
        <v>55</v>
      </c>
      <c r="F36" s="3">
        <f>'[2]money in &amp; out'!G35</f>
        <v>0.39</v>
      </c>
    </row>
    <row r="37" spans="1:6" x14ac:dyDescent="0.25">
      <c r="A37" s="23"/>
      <c r="F37" s="3"/>
    </row>
    <row r="38" spans="1:6" x14ac:dyDescent="0.25">
      <c r="E38" s="3"/>
      <c r="F38" s="7">
        <f>SUM(F27:F37)</f>
        <v>5125.4500000000007</v>
      </c>
    </row>
    <row r="39" spans="1:6" x14ac:dyDescent="0.25">
      <c r="E39" s="3"/>
      <c r="F39" s="3"/>
    </row>
    <row r="40" spans="1:6" x14ac:dyDescent="0.25">
      <c r="E40" s="3"/>
      <c r="F40" s="3"/>
    </row>
  </sheetData>
  <mergeCells count="4">
    <mergeCell ref="A2:F2"/>
    <mergeCell ref="K2:M2"/>
    <mergeCell ref="A18:F18"/>
    <mergeCell ref="A25:F25"/>
  </mergeCells>
  <pageMargins left="0" right="0" top="0.15748031496062992" bottom="0.15748031496062992" header="0.31496062992125984" footer="0.31496062992125984"/>
  <pageSetup paperSize="9" orientation="landscape" horizontalDpi="4294967295" vertic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3CBBD-3F6A-44E1-89F2-D73C69D206F3}">
  <dimension ref="A1:M44"/>
  <sheetViews>
    <sheetView tabSelected="1" topLeftCell="A25" workbookViewId="0">
      <selection activeCell="F36" sqref="F36"/>
    </sheetView>
  </sheetViews>
  <sheetFormatPr defaultRowHeight="15" x14ac:dyDescent="0.25"/>
  <cols>
    <col min="1" max="1" width="9.7109375" customWidth="1"/>
    <col min="2" max="2" width="8.7109375" customWidth="1"/>
    <col min="3" max="3" width="16.42578125" customWidth="1"/>
    <col min="4" max="4" width="25.7109375" customWidth="1"/>
    <col min="5" max="5" width="7.7109375" customWidth="1"/>
    <col min="6" max="7" width="9.7109375" customWidth="1"/>
    <col min="8" max="8" width="11.7109375" customWidth="1"/>
  </cols>
  <sheetData>
    <row r="1" spans="1:13" x14ac:dyDescent="0.25">
      <c r="A1" t="s">
        <v>0</v>
      </c>
      <c r="F1">
        <f>'[1]2018-9'!G30</f>
        <v>4775.3900000000003</v>
      </c>
    </row>
    <row r="3" spans="1:13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M3" s="1"/>
    </row>
    <row r="4" spans="1:13" s="3" customFormat="1" x14ac:dyDescent="0.25">
      <c r="A4" s="2">
        <v>43567</v>
      </c>
      <c r="C4" s="3" t="s">
        <v>8</v>
      </c>
      <c r="D4" s="3" t="s">
        <v>9</v>
      </c>
      <c r="F4" s="4">
        <v>1591</v>
      </c>
      <c r="G4" s="3">
        <f t="shared" ref="G4" si="0">$F$1-E4+F4</f>
        <v>6366.39</v>
      </c>
      <c r="H4"/>
    </row>
    <row r="5" spans="1:13" x14ac:dyDescent="0.25">
      <c r="A5" s="2">
        <v>43567</v>
      </c>
      <c r="C5" t="s">
        <v>8</v>
      </c>
      <c r="D5" t="s">
        <v>10</v>
      </c>
      <c r="F5" s="4">
        <v>411.6</v>
      </c>
      <c r="G5" s="3">
        <f>G4-E5+F5</f>
        <v>6777.9900000000007</v>
      </c>
      <c r="I5" s="3"/>
      <c r="M5" s="1"/>
    </row>
    <row r="6" spans="1:13" x14ac:dyDescent="0.25">
      <c r="A6" s="2">
        <v>43572</v>
      </c>
      <c r="B6" s="3">
        <v>100509</v>
      </c>
      <c r="C6" s="3" t="s">
        <v>11</v>
      </c>
      <c r="D6" s="3" t="s">
        <v>12</v>
      </c>
      <c r="E6" s="3">
        <v>85.5</v>
      </c>
      <c r="G6" s="3">
        <f t="shared" ref="G6:G26" si="1">G5-E6+F6</f>
        <v>6692.4900000000007</v>
      </c>
      <c r="H6" s="5" t="s">
        <v>13</v>
      </c>
    </row>
    <row r="7" spans="1:13" x14ac:dyDescent="0.25">
      <c r="A7" s="2">
        <v>43578</v>
      </c>
      <c r="B7" s="3">
        <v>100515</v>
      </c>
      <c r="C7" s="3" t="s">
        <v>14</v>
      </c>
      <c r="D7" s="3" t="s">
        <v>15</v>
      </c>
      <c r="E7" s="3">
        <v>143.55000000000001</v>
      </c>
      <c r="G7" s="3">
        <f t="shared" si="1"/>
        <v>6548.9400000000005</v>
      </c>
      <c r="H7" s="5" t="s">
        <v>13</v>
      </c>
      <c r="K7" s="3"/>
      <c r="L7" s="3"/>
      <c r="M7" s="3"/>
    </row>
    <row r="8" spans="1:13" x14ac:dyDescent="0.25">
      <c r="A8" s="2">
        <v>43579</v>
      </c>
      <c r="C8" t="s">
        <v>16</v>
      </c>
      <c r="D8" t="s">
        <v>17</v>
      </c>
      <c r="F8" s="4">
        <v>61.8</v>
      </c>
      <c r="G8" s="3">
        <f t="shared" si="1"/>
        <v>6610.7400000000007</v>
      </c>
      <c r="K8" s="3"/>
      <c r="L8" s="3"/>
      <c r="M8" s="3"/>
    </row>
    <row r="9" spans="1:13" x14ac:dyDescent="0.25">
      <c r="A9" s="2">
        <v>43592</v>
      </c>
      <c r="B9" s="3">
        <v>100516</v>
      </c>
      <c r="C9" s="3" t="s">
        <v>18</v>
      </c>
      <c r="D9" s="3" t="s">
        <v>19</v>
      </c>
      <c r="E9" s="4">
        <v>325</v>
      </c>
      <c r="F9" s="4"/>
      <c r="G9" s="3">
        <f t="shared" si="1"/>
        <v>6285.7400000000007</v>
      </c>
      <c r="K9" s="3"/>
      <c r="L9" s="3"/>
      <c r="M9" s="3"/>
    </row>
    <row r="10" spans="1:13" x14ac:dyDescent="0.25">
      <c r="A10" s="2">
        <v>43592</v>
      </c>
      <c r="B10" s="3">
        <v>100517</v>
      </c>
      <c r="C10" s="3" t="s">
        <v>20</v>
      </c>
      <c r="D10" s="3" t="s">
        <v>21</v>
      </c>
      <c r="E10" s="4">
        <v>180.76</v>
      </c>
      <c r="F10" s="4"/>
      <c r="G10" s="3">
        <f t="shared" si="1"/>
        <v>6104.9800000000005</v>
      </c>
      <c r="K10" s="3"/>
      <c r="L10" s="3"/>
      <c r="M10" s="3"/>
    </row>
    <row r="11" spans="1:13" x14ac:dyDescent="0.25">
      <c r="A11" s="2">
        <v>43628</v>
      </c>
      <c r="B11" s="3"/>
      <c r="C11" s="3"/>
      <c r="D11" s="3" t="s">
        <v>17</v>
      </c>
      <c r="E11" s="4"/>
      <c r="F11" s="4">
        <v>718.01</v>
      </c>
      <c r="G11" s="3">
        <f t="shared" si="1"/>
        <v>6822.9900000000007</v>
      </c>
      <c r="K11" s="3"/>
      <c r="L11" s="3"/>
      <c r="M11" s="3"/>
    </row>
    <row r="12" spans="1:13" x14ac:dyDescent="0.25">
      <c r="A12" s="2">
        <v>43648</v>
      </c>
      <c r="B12" s="3">
        <v>100518</v>
      </c>
      <c r="C12" s="3" t="s">
        <v>22</v>
      </c>
      <c r="D12" s="3" t="s">
        <v>23</v>
      </c>
      <c r="E12" s="4">
        <v>98.4</v>
      </c>
      <c r="F12" s="4"/>
      <c r="G12" s="3">
        <f t="shared" si="1"/>
        <v>6724.5900000000011</v>
      </c>
      <c r="K12" s="3"/>
      <c r="L12" s="3"/>
      <c r="M12" s="3"/>
    </row>
    <row r="13" spans="1:13" x14ac:dyDescent="0.25">
      <c r="A13" s="2">
        <v>43717</v>
      </c>
      <c r="C13" s="3" t="s">
        <v>8</v>
      </c>
      <c r="D13" s="3" t="s">
        <v>9</v>
      </c>
      <c r="E13" s="3"/>
      <c r="F13" s="4">
        <v>1591</v>
      </c>
      <c r="G13" s="3">
        <f t="shared" si="1"/>
        <v>8315.59</v>
      </c>
      <c r="K13" s="3"/>
      <c r="L13" s="3"/>
      <c r="M13" s="3"/>
    </row>
    <row r="14" spans="1:13" x14ac:dyDescent="0.25">
      <c r="A14" s="2">
        <v>43732</v>
      </c>
      <c r="B14" s="3">
        <v>100519</v>
      </c>
      <c r="C14" s="3" t="s">
        <v>8</v>
      </c>
      <c r="D14" s="3" t="s">
        <v>24</v>
      </c>
      <c r="E14" s="4">
        <v>104.78</v>
      </c>
      <c r="F14" s="3"/>
      <c r="G14" s="3">
        <f t="shared" si="1"/>
        <v>8210.81</v>
      </c>
      <c r="M14" s="3"/>
    </row>
    <row r="15" spans="1:13" x14ac:dyDescent="0.25">
      <c r="A15" s="2">
        <v>43732</v>
      </c>
      <c r="B15" s="3">
        <v>100521</v>
      </c>
      <c r="C15" s="3" t="s">
        <v>8</v>
      </c>
      <c r="D15" s="3" t="s">
        <v>25</v>
      </c>
      <c r="E15" s="3">
        <v>282</v>
      </c>
      <c r="F15" s="3"/>
      <c r="G15" s="3">
        <f t="shared" si="1"/>
        <v>7928.8099999999995</v>
      </c>
      <c r="M15" s="3"/>
    </row>
    <row r="16" spans="1:13" x14ac:dyDescent="0.25">
      <c r="A16" s="2">
        <v>43732</v>
      </c>
      <c r="B16" s="3">
        <v>100522</v>
      </c>
      <c r="C16" s="3" t="s">
        <v>26</v>
      </c>
      <c r="D16" s="3" t="s">
        <v>27</v>
      </c>
      <c r="E16" s="3">
        <v>287.95</v>
      </c>
      <c r="F16" s="3"/>
      <c r="G16" s="3">
        <f t="shared" si="1"/>
        <v>7640.86</v>
      </c>
      <c r="M16" s="3"/>
    </row>
    <row r="17" spans="1:13" x14ac:dyDescent="0.25">
      <c r="A17" s="2">
        <v>43746</v>
      </c>
      <c r="B17" s="3">
        <v>100523</v>
      </c>
      <c r="C17" s="3" t="s">
        <v>28</v>
      </c>
      <c r="D17" s="3" t="s">
        <v>29</v>
      </c>
      <c r="E17" s="3">
        <v>216.53</v>
      </c>
      <c r="F17" s="3"/>
      <c r="G17" s="3">
        <f t="shared" si="1"/>
        <v>7424.33</v>
      </c>
      <c r="M17" s="3"/>
    </row>
    <row r="18" spans="1:13" x14ac:dyDescent="0.25">
      <c r="A18" s="2">
        <v>43774</v>
      </c>
      <c r="B18" s="3">
        <v>100524</v>
      </c>
      <c r="C18" s="3" t="s">
        <v>28</v>
      </c>
      <c r="D18" s="3" t="s">
        <v>30</v>
      </c>
      <c r="E18" s="3">
        <v>60</v>
      </c>
      <c r="F18" s="3"/>
      <c r="G18" s="3">
        <f t="shared" si="1"/>
        <v>7364.33</v>
      </c>
      <c r="M18" s="3"/>
    </row>
    <row r="19" spans="1:13" x14ac:dyDescent="0.25">
      <c r="A19" s="2">
        <v>43774</v>
      </c>
      <c r="B19" s="3">
        <v>100525</v>
      </c>
      <c r="C19" s="3" t="s">
        <v>8</v>
      </c>
      <c r="D19" s="3" t="s">
        <v>25</v>
      </c>
      <c r="E19" s="3">
        <v>48</v>
      </c>
      <c r="F19" s="3"/>
      <c r="G19" s="3">
        <f t="shared" si="1"/>
        <v>7316.33</v>
      </c>
      <c r="M19" s="3"/>
    </row>
    <row r="20" spans="1:13" x14ac:dyDescent="0.25">
      <c r="A20" s="2">
        <v>43854</v>
      </c>
      <c r="B20" s="3">
        <v>100526</v>
      </c>
      <c r="C20" s="3" t="s">
        <v>11</v>
      </c>
      <c r="D20" s="3" t="s">
        <v>31</v>
      </c>
      <c r="E20" s="3">
        <v>300</v>
      </c>
      <c r="F20" s="3"/>
      <c r="G20" s="3">
        <f t="shared" si="1"/>
        <v>7016.33</v>
      </c>
      <c r="M20" s="3"/>
    </row>
    <row r="21" spans="1:13" x14ac:dyDescent="0.25">
      <c r="A21" s="2">
        <v>43886</v>
      </c>
      <c r="B21" s="3">
        <v>100527</v>
      </c>
      <c r="C21" s="3" t="s">
        <v>11</v>
      </c>
      <c r="D21" s="3" t="s">
        <v>12</v>
      </c>
      <c r="E21" s="3">
        <v>94.5</v>
      </c>
      <c r="F21" s="3"/>
      <c r="G21" s="3">
        <f t="shared" si="1"/>
        <v>6921.83</v>
      </c>
      <c r="M21" s="3"/>
    </row>
    <row r="22" spans="1:13" x14ac:dyDescent="0.25">
      <c r="A22" s="2">
        <v>43886</v>
      </c>
      <c r="B22" s="3">
        <v>100528</v>
      </c>
      <c r="C22" s="3" t="s">
        <v>8</v>
      </c>
      <c r="D22" s="3" t="s">
        <v>31</v>
      </c>
      <c r="E22" s="3">
        <v>72</v>
      </c>
      <c r="F22" s="3"/>
      <c r="G22" s="3">
        <f t="shared" si="1"/>
        <v>6849.83</v>
      </c>
      <c r="M22" s="3"/>
    </row>
    <row r="23" spans="1:13" x14ac:dyDescent="0.25">
      <c r="A23" s="2">
        <v>43886</v>
      </c>
      <c r="B23" s="3">
        <v>100529</v>
      </c>
      <c r="C23" s="3" t="s">
        <v>32</v>
      </c>
      <c r="D23" s="3" t="s">
        <v>33</v>
      </c>
      <c r="E23" s="3">
        <v>800</v>
      </c>
      <c r="F23" s="3"/>
      <c r="G23" s="3">
        <f t="shared" si="1"/>
        <v>6049.83</v>
      </c>
      <c r="M23" s="3"/>
    </row>
    <row r="24" spans="1:13" x14ac:dyDescent="0.25">
      <c r="A24" s="2">
        <v>43886</v>
      </c>
      <c r="B24" s="3">
        <v>100530</v>
      </c>
      <c r="C24" s="3" t="s">
        <v>16</v>
      </c>
      <c r="D24" s="3" t="s">
        <v>34</v>
      </c>
      <c r="E24" s="3">
        <v>200</v>
      </c>
      <c r="G24" s="3">
        <f t="shared" si="1"/>
        <v>5849.83</v>
      </c>
    </row>
    <row r="25" spans="1:13" x14ac:dyDescent="0.25">
      <c r="A25" s="2">
        <v>43886</v>
      </c>
      <c r="B25" s="3">
        <v>100531</v>
      </c>
      <c r="C25" s="3" t="s">
        <v>35</v>
      </c>
      <c r="D25" s="3" t="s">
        <v>36</v>
      </c>
      <c r="E25" s="3">
        <v>851.5</v>
      </c>
      <c r="G25" s="3">
        <f t="shared" si="1"/>
        <v>4998.33</v>
      </c>
    </row>
    <row r="26" spans="1:13" x14ac:dyDescent="0.25">
      <c r="A26" s="2"/>
      <c r="B26" s="3"/>
      <c r="C26" s="3" t="s">
        <v>8</v>
      </c>
      <c r="D26" s="3" t="s">
        <v>37</v>
      </c>
      <c r="F26" s="3">
        <v>750</v>
      </c>
      <c r="G26" s="3">
        <f t="shared" si="1"/>
        <v>5748.33</v>
      </c>
    </row>
    <row r="27" spans="1:13" x14ac:dyDescent="0.25">
      <c r="A27" s="2"/>
      <c r="B27" s="3"/>
      <c r="C27" s="3"/>
      <c r="D27" s="3"/>
      <c r="F27" s="3"/>
      <c r="G27" s="3"/>
    </row>
    <row r="28" spans="1:13" x14ac:dyDescent="0.25">
      <c r="A28" s="2"/>
      <c r="B28" s="3"/>
      <c r="C28" s="3"/>
      <c r="D28" s="3"/>
      <c r="E28" s="3"/>
      <c r="F28" s="3"/>
      <c r="G28" s="3"/>
    </row>
    <row r="29" spans="1:13" x14ac:dyDescent="0.25">
      <c r="A29" s="6" t="s">
        <v>38</v>
      </c>
      <c r="B29" s="3"/>
      <c r="C29" s="3"/>
      <c r="D29" s="3"/>
      <c r="E29" s="3"/>
      <c r="F29" s="3"/>
      <c r="G29" s="3">
        <f>G27+F29</f>
        <v>0</v>
      </c>
    </row>
    <row r="30" spans="1:13" x14ac:dyDescent="0.25">
      <c r="A30" t="s">
        <v>39</v>
      </c>
      <c r="B30" s="3"/>
      <c r="C30" s="3"/>
      <c r="D30" s="3"/>
      <c r="E30" s="3"/>
      <c r="F30" s="3"/>
      <c r="G30" s="7">
        <f>G26</f>
        <v>5748.33</v>
      </c>
    </row>
    <row r="31" spans="1:13" x14ac:dyDescent="0.25">
      <c r="A31" s="2"/>
      <c r="B31" s="3"/>
      <c r="C31" s="3"/>
      <c r="D31" s="3"/>
      <c r="E31" s="3"/>
      <c r="F31" s="3"/>
      <c r="G31" s="3"/>
    </row>
    <row r="32" spans="1:13" x14ac:dyDescent="0.25">
      <c r="A32" s="2"/>
      <c r="B32" s="3"/>
      <c r="C32" s="3"/>
      <c r="D32" s="3"/>
      <c r="E32" s="3"/>
      <c r="F32" s="3"/>
      <c r="G32" s="3"/>
    </row>
    <row r="33" spans="1:7" x14ac:dyDescent="0.25">
      <c r="A33" s="2"/>
      <c r="B33" s="3"/>
      <c r="C33" s="3"/>
      <c r="D33" s="3"/>
      <c r="E33" s="3"/>
      <c r="F33" s="3"/>
      <c r="G33" s="3"/>
    </row>
    <row r="34" spans="1:7" x14ac:dyDescent="0.25">
      <c r="A34" s="2"/>
      <c r="B34" s="3"/>
      <c r="C34" s="3"/>
      <c r="D34" s="3"/>
      <c r="E34" s="3"/>
      <c r="F34" s="3"/>
      <c r="G34" s="3"/>
    </row>
    <row r="35" spans="1:7" x14ac:dyDescent="0.25">
      <c r="A35" s="2"/>
      <c r="B35" s="3"/>
      <c r="C35" s="3"/>
      <c r="D35" s="3"/>
      <c r="E35" s="3"/>
      <c r="F35" s="3"/>
      <c r="G35" s="3"/>
    </row>
    <row r="36" spans="1:7" x14ac:dyDescent="0.25">
      <c r="A36" s="3"/>
      <c r="B36" s="3"/>
      <c r="C36" s="3"/>
      <c r="D36" s="3"/>
      <c r="E36" s="3"/>
      <c r="F36" s="3"/>
      <c r="G36" s="3"/>
    </row>
    <row r="37" spans="1:7" x14ac:dyDescent="0.25">
      <c r="A37" s="3"/>
      <c r="B37" s="3"/>
      <c r="C37" s="3"/>
      <c r="D37" s="3"/>
      <c r="E37" s="3"/>
      <c r="F37" s="3"/>
      <c r="G37" s="3"/>
    </row>
    <row r="38" spans="1:7" x14ac:dyDescent="0.25">
      <c r="A38" s="3"/>
      <c r="B38" s="3"/>
      <c r="C38" s="3"/>
      <c r="D38" s="3"/>
      <c r="E38" s="3"/>
      <c r="F38" s="3"/>
      <c r="G38" s="3"/>
    </row>
    <row r="39" spans="1:7" x14ac:dyDescent="0.25">
      <c r="A39" s="3"/>
      <c r="B39" s="3"/>
      <c r="C39" s="3"/>
      <c r="D39" s="3"/>
      <c r="E39" s="3"/>
      <c r="F39" s="3"/>
      <c r="G39" s="3"/>
    </row>
    <row r="40" spans="1:7" x14ac:dyDescent="0.25">
      <c r="D40" s="3"/>
      <c r="E40" s="3"/>
      <c r="F40" s="3"/>
      <c r="G40" s="3"/>
    </row>
    <row r="41" spans="1:7" x14ac:dyDescent="0.25">
      <c r="D41" s="3"/>
      <c r="E41" s="3"/>
      <c r="F41" s="3"/>
      <c r="G41" s="3"/>
    </row>
    <row r="42" spans="1:7" x14ac:dyDescent="0.25">
      <c r="D42" s="3"/>
      <c r="E42" s="3"/>
      <c r="F42" s="3"/>
      <c r="G42" s="3"/>
    </row>
    <row r="43" spans="1:7" x14ac:dyDescent="0.25">
      <c r="D43" s="3"/>
      <c r="E43" s="3"/>
      <c r="F43" s="3"/>
      <c r="G43" s="3"/>
    </row>
    <row r="44" spans="1:7" x14ac:dyDescent="0.25">
      <c r="D44" s="3"/>
      <c r="E44" s="3"/>
      <c r="F44" s="3"/>
      <c r="G44" s="3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statement &amp; rec</vt:lpstr>
      <vt:lpstr>cashbook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</dc:creator>
  <cp:lastModifiedBy>kate</cp:lastModifiedBy>
  <dcterms:created xsi:type="dcterms:W3CDTF">2020-08-16T21:20:11Z</dcterms:created>
  <dcterms:modified xsi:type="dcterms:W3CDTF">2020-08-16T21:24:57Z</dcterms:modified>
</cp:coreProperties>
</file>